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BDA SEPTEMBER-DECEMBER 2025\"/>
    </mc:Choice>
  </mc:AlternateContent>
  <xr:revisionPtr revIDLastSave="0" documentId="8_{17288051-B810-41B9-8340-D1E7EC8C254D}" xr6:coauthVersionLast="47" xr6:coauthVersionMax="47" xr10:uidLastSave="{00000000-0000-0000-0000-000000000000}"/>
  <bookViews>
    <workbookView xWindow="-110" yWindow="-110" windowWidth="19420" windowHeight="10300" firstSheet="13" activeTab="14" xr2:uid="{3B5A57BA-CB0E-44B8-AAE5-C53E9FABFD9F}"/>
  </bookViews>
  <sheets>
    <sheet name="BDA DECEMBER 2022 Q25" sheetId="18" r:id="rId1"/>
    <sheet name="BDA APRIL 2023 Q22" sheetId="19" r:id="rId2"/>
    <sheet name="BDA AUGUST 2023 Q23" sheetId="17" r:id="rId3"/>
    <sheet name="BDA DECEMBER 2023 Q23" sheetId="20" r:id="rId4"/>
    <sheet name="BDA APRIL 2024 Q23" sheetId="21" r:id="rId5"/>
    <sheet name="BDA AUGUST 2024 Q23" sheetId="15" r:id="rId6"/>
    <sheet name="BEP ANALYSIS" sheetId="16" r:id="rId7"/>
    <sheet name="FUNCTIONAL BUDGET" sheetId="23" r:id="rId8"/>
    <sheet name="CASH BUDGET" sheetId="24" r:id="rId9"/>
    <sheet name="FLEXED BUDGET AND VARIANCES Q1" sheetId="25" r:id="rId10"/>
    <sheet name="FLEXED BUDGET AND VARIANCES Q2" sheetId="26" r:id="rId11"/>
    <sheet name="BDA DECEMBER 2024 Q23" sheetId="28" r:id="rId12"/>
    <sheet name="FMDA AUGUST 2024 Q21b" sheetId="29" r:id="rId13"/>
    <sheet name="BDA APRIL 2025 Q23" sheetId="30" r:id="rId14"/>
    <sheet name="BDA AUGUST 2025 Q23" sheetId="3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8" l="1"/>
  <c r="G14" i="28"/>
  <c r="G17" i="28" s="1"/>
  <c r="G15" i="28"/>
  <c r="G16" i="28"/>
  <c r="G13" i="28"/>
  <c r="D17" i="26"/>
  <c r="D21" i="26" s="1"/>
  <c r="B17" i="26"/>
  <c r="B21" i="26" s="1"/>
  <c r="D13" i="26"/>
  <c r="C13" i="26"/>
  <c r="C17" i="26" s="1"/>
  <c r="C21" i="26" s="1"/>
  <c r="B13" i="26"/>
  <c r="B16" i="16" l="1"/>
  <c r="A16" i="16"/>
  <c r="B15" i="16"/>
  <c r="A15" i="16"/>
  <c r="B14" i="16"/>
  <c r="A14" i="16"/>
  <c r="B13" i="16"/>
  <c r="A13" i="16"/>
  <c r="C24" i="15" l="1"/>
  <c r="C15" i="15"/>
</calcChain>
</file>

<file path=xl/sharedStrings.xml><?xml version="1.0" encoding="utf-8"?>
<sst xmlns="http://schemas.openxmlformats.org/spreadsheetml/2006/main" count="353" uniqueCount="302">
  <si>
    <t>Required:</t>
  </si>
  <si>
    <t>Required</t>
  </si>
  <si>
    <t>SECTION II – TOTAL 60 MARKS</t>
  </si>
  <si>
    <t>Scenario 1</t>
  </si>
  <si>
    <t>Scenario 2</t>
  </si>
  <si>
    <t>Scenario 3</t>
  </si>
  <si>
    <t>Registration Number:</t>
  </si>
  <si>
    <t>Question Twenty Two</t>
  </si>
  <si>
    <t>(2 marks)</t>
  </si>
  <si>
    <t>(3 marks)</t>
  </si>
  <si>
    <t>Date</t>
  </si>
  <si>
    <t>(6 marks)</t>
  </si>
  <si>
    <t>(4 marks)</t>
  </si>
  <si>
    <t>(Total: 20 marks)</t>
  </si>
  <si>
    <t xml:space="preserve">Selling price per unit </t>
  </si>
  <si>
    <t>Out of 10</t>
  </si>
  <si>
    <t>(12 marks)</t>
  </si>
  <si>
    <t>Growth rate</t>
  </si>
  <si>
    <t>QUESTION 23:</t>
  </si>
  <si>
    <t xml:space="preserve">Folico Manufacturing Limited  produces premium jewellery. The company prepares its budget for the year based on the estimated production and sales of its products. </t>
  </si>
  <si>
    <t>The following budget was prepared  for product "Malkia" for the current month based  on the production of  1,250 units.  However, due to unexpected demand, the company ended up</t>
  </si>
  <si>
    <t xml:space="preserve"> producing 1,500  units. </t>
  </si>
  <si>
    <t>Below are the budgeted and actual figures:</t>
  </si>
  <si>
    <t>Budgeted (for 1,250 units):</t>
  </si>
  <si>
    <t>Sh.''000''</t>
  </si>
  <si>
    <t>Direct materials</t>
  </si>
  <si>
    <t>Direct labour</t>
  </si>
  <si>
    <t>Variable manufacturing overhead</t>
  </si>
  <si>
    <t>Fixed manufacturing overhead</t>
  </si>
  <si>
    <t>Variable sales and administration expenses</t>
  </si>
  <si>
    <t>Fixed sales and administration expenses</t>
  </si>
  <si>
    <t>Total manufacturing costs</t>
  </si>
  <si>
    <t>Actual (for 1,500 units):</t>
  </si>
  <si>
    <t>Additional Information:</t>
  </si>
  <si>
    <t>1.  The selling price for product "Malkia" is Sh. 230 per unit.</t>
  </si>
  <si>
    <t>2.  Where necessary, use the per-unit variable costs derived from the budgeted figures.</t>
  </si>
  <si>
    <t>3.  Folico Manufaturing Limited has a sales contract to deliver 850 units of product "Malkia" every month.</t>
  </si>
  <si>
    <t>4.  Folico Manufacturing Limited sales averages 80% of the units produced in any month. This percentage is inclusive of the sales contract units.</t>
  </si>
  <si>
    <t>5.  Corporation tax rate is 30% payable on realised profit.</t>
  </si>
  <si>
    <t>(a)  Prepare a flexible budget for 1,500 units.</t>
  </si>
  <si>
    <t>(b)  Determine the total flexible budgeted costs for 1,500 units.</t>
  </si>
  <si>
    <r>
      <t>(c)  At 1,500 units, compare the flexible budgeted costs with the total actual costs. Using a logical function, identify the  variances as either</t>
    </r>
    <r>
      <rPr>
        <b/>
        <sz val="12"/>
        <rFont val="Times New Roman"/>
        <family val="1"/>
      </rPr>
      <t xml:space="preserve"> adverse </t>
    </r>
    <r>
      <rPr>
        <sz val="12"/>
        <rFont val="Times New Roman"/>
        <family val="1"/>
      </rPr>
      <t xml:space="preserve">or </t>
    </r>
    <r>
      <rPr>
        <b/>
        <sz val="12"/>
        <rFont val="Times New Roman"/>
        <family val="1"/>
      </rPr>
      <t>favourable</t>
    </r>
    <r>
      <rPr>
        <sz val="12"/>
        <rFont val="Times New Roman"/>
        <family val="1"/>
      </rPr>
      <t xml:space="preserve">. </t>
    </r>
  </si>
  <si>
    <t>(d)  Prepare an income statement for manufacturing levels of 1,000, 2,000 and 2,500 units of product Malkia.</t>
  </si>
  <si>
    <t>(8 marks)</t>
  </si>
  <si>
    <t xml:space="preserve">Actual </t>
  </si>
  <si>
    <t xml:space="preserve"> </t>
  </si>
  <si>
    <t>(a)        You are the management accountant in a manufacturing firm. Your CFO has requested you to prepare</t>
  </si>
  <si>
    <t xml:space="preserve">            the profit and loss for ProductZed for the month of February 2023 given the following data</t>
  </si>
  <si>
    <t xml:space="preserve">PRODUCT Zed </t>
  </si>
  <si>
    <t>Units Sold</t>
  </si>
  <si>
    <t>Price per Unit(sh)</t>
  </si>
  <si>
    <t>VariableCost per Unit(sh)</t>
  </si>
  <si>
    <t>Fixed Costs(sh)</t>
  </si>
  <si>
    <t>a prepare statement of profit or loss for the month of february 2023</t>
  </si>
  <si>
    <t>(b)        Based on different market dynamics your CFO would also wish to analyze the profit of the firm</t>
  </si>
  <si>
    <t xml:space="preserve">            under different level output based on the maximum production that the company can produce and sell productZed.</t>
  </si>
  <si>
    <t xml:space="preserve">            The following scenarios are provided for your analysis.</t>
  </si>
  <si>
    <t>SCENARIOS</t>
  </si>
  <si>
    <t>Production(Units)</t>
  </si>
  <si>
    <t>Scenario 4</t>
  </si>
  <si>
    <t>Scenario 5</t>
  </si>
  <si>
    <t>Scenario 6</t>
  </si>
  <si>
    <t>Prepare detail outcomes under the scenarios given above on the following:</t>
  </si>
  <si>
    <t>i)  Sales/Revenue</t>
  </si>
  <si>
    <t>ii) Total Variable Cost</t>
  </si>
  <si>
    <t>iii) Contribution</t>
  </si>
  <si>
    <t>iv) Fixed Cost</t>
  </si>
  <si>
    <t>vi) Total Cost</t>
  </si>
  <si>
    <t xml:space="preserve">            the company operations . This product is estimated to retail at a price of sh.450 per unit, with a variable sh.350 per unit</t>
  </si>
  <si>
    <t xml:space="preserve">            and a fixed cost of sh.400,000.</t>
  </si>
  <si>
    <t>(c)        There is a proposal of introducing a new product branded "Que" with the aim of diversifying</t>
  </si>
  <si>
    <t>i)  Using the above information prepare the B.E.P point chart clearly showing the B.E.P in units and in value for product Que</t>
  </si>
  <si>
    <t>ii) What level of production should the firm attain to achieve the target profit of sh.1,000,000 for product Que</t>
  </si>
  <si>
    <t>SECTION III (20 MARKS)</t>
  </si>
  <si>
    <t>Answer ONE (1) out of the THREE (3) questions in this section.</t>
  </si>
  <si>
    <t>QUESTION 23</t>
  </si>
  <si>
    <t>Delaware Limited would like to evaluate its performance for the next five years commencing from the year 2023 based on the company's revised strategy.</t>
  </si>
  <si>
    <t>The following details relate to its main product "Lottus" and estimated changes in prices and costs per annum:</t>
  </si>
  <si>
    <t>Average annual demand in units</t>
  </si>
  <si>
    <t>Selling price per unit (Sh.)</t>
  </si>
  <si>
    <t>Direct material cost per unit (Sh.)</t>
  </si>
  <si>
    <t>Direct labour cost per unit (Sh.)</t>
  </si>
  <si>
    <t>Variable production overheads per unit (Sh.)</t>
  </si>
  <si>
    <t>Fixed production overheads (Sh."000")</t>
  </si>
  <si>
    <t>Administration overheads (Sh."000")</t>
  </si>
  <si>
    <t>Variable selling and distribution cost per unit (Sh.)</t>
  </si>
  <si>
    <t>Fixed selling and distribution costs (Sh."000")</t>
  </si>
  <si>
    <t>(a)  Prepare the forecast statement of profit or loss given the current projections.</t>
  </si>
  <si>
    <t>(10 marks)</t>
  </si>
  <si>
    <t>(b)  Determine the break even levels in units and revenues for each of the next five years.</t>
  </si>
  <si>
    <t xml:space="preserve"> (5 marks)</t>
  </si>
  <si>
    <t>(c)  Using suitable graphs, present a summary of revenues, profits and breakeven revenues for each of the next five years.</t>
  </si>
  <si>
    <t xml:space="preserve">                (Total: 20 marks)</t>
  </si>
  <si>
    <t>Question Twenty Five</t>
  </si>
  <si>
    <t>Farmgate Company Limited produces and sells shovels.</t>
  </si>
  <si>
    <t>The company provides the following data for quantities of shovels produced and the related production cost for the calendar year 2021:</t>
  </si>
  <si>
    <t xml:space="preserve">Month  </t>
  </si>
  <si>
    <t>Quantity produced (units)</t>
  </si>
  <si>
    <t>Production cost</t>
  </si>
  <si>
    <t>January</t>
  </si>
  <si>
    <t xml:space="preserve">February </t>
  </si>
  <si>
    <t xml:space="preserve">March </t>
  </si>
  <si>
    <t>April</t>
  </si>
  <si>
    <t>May</t>
  </si>
  <si>
    <t>June</t>
  </si>
  <si>
    <t>July</t>
  </si>
  <si>
    <t xml:space="preserve">August </t>
  </si>
  <si>
    <t xml:space="preserve">September </t>
  </si>
  <si>
    <t>October</t>
  </si>
  <si>
    <t xml:space="preserve">November </t>
  </si>
  <si>
    <t>December</t>
  </si>
  <si>
    <t>(b)      Estimate the total production cost if the following number of units are produced:</t>
  </si>
  <si>
    <r>
      <t>(i)</t>
    </r>
    <r>
      <rPr>
        <sz val="7"/>
        <color theme="1"/>
        <rFont val="Times New Roman"/>
        <family val="1"/>
      </rPr>
      <t xml:space="preserve">                  </t>
    </r>
    <r>
      <rPr>
        <sz val="10"/>
        <color theme="1"/>
        <rFont val="Times New Roman"/>
        <family val="1"/>
      </rPr>
      <t>100,000 units</t>
    </r>
  </si>
  <si>
    <r>
      <t>(ii)</t>
    </r>
    <r>
      <rPr>
        <sz val="7"/>
        <color theme="1"/>
        <rFont val="Times New Roman"/>
        <family val="1"/>
      </rPr>
      <t xml:space="preserve">                </t>
    </r>
    <r>
      <rPr>
        <sz val="10"/>
        <color theme="1"/>
        <rFont val="Times New Roman"/>
        <family val="1"/>
      </rPr>
      <t>150,000 units</t>
    </r>
  </si>
  <si>
    <r>
      <t>(iii)</t>
    </r>
    <r>
      <rPr>
        <sz val="7"/>
        <color theme="1"/>
        <rFont val="Times New Roman"/>
        <family val="1"/>
      </rPr>
      <t xml:space="preserve">              </t>
    </r>
    <r>
      <rPr>
        <sz val="10"/>
        <color theme="1"/>
        <rFont val="Times New Roman"/>
        <family val="1"/>
      </rPr>
      <t>200,000 units</t>
    </r>
  </si>
  <si>
    <t xml:space="preserve">            Include the lower and upper boundaries at 95% confidence intervals.</t>
  </si>
  <si>
    <t xml:space="preserve">(c)       Prepare a chart plotting the predicted Y versus the actual Y from the regression function determined in (a) above. </t>
  </si>
  <si>
    <t xml:space="preserve">            Interpret your answer. </t>
  </si>
  <si>
    <t>You work as the management accountant for Majani Limited which deals in tea production and export.</t>
  </si>
  <si>
    <t>Before embarking on next year’s budgeting, you are tasked with analysing past revenue and price trends.</t>
  </si>
  <si>
    <t>As a starting point, your supervisor has provided you with historical price and production data as shown in the</t>
  </si>
  <si>
    <t xml:space="preserve"> worksheet mgt.xls.   </t>
  </si>
  <si>
    <t>Production (million) Kgs</t>
  </si>
  <si>
    <t>Price per kg</t>
  </si>
  <si>
    <t>(a)     Plot a line graph for price against time/dates. Insert a linear trend line displaying the equation and R-squared</t>
  </si>
  <si>
    <t>(14 marks)</t>
  </si>
  <si>
    <t xml:space="preserve">         on the chart. Briefly discuss your results. </t>
  </si>
  <si>
    <t>(b)     Using a suitable MS Excel function, show that the coefficients shown in the trendline in (a) above are in</t>
  </si>
  <si>
    <t xml:space="preserve">         fact a result of a linear estimation between the historical prices and time.  </t>
  </si>
  <si>
    <t xml:space="preserve">(c)    You know that prices are affected by production. Because of this, you would like to run a regression between </t>
  </si>
  <si>
    <t xml:space="preserve">         price, production and time. Use data analysis ToolPack to run regression analysis. Interpret your results.</t>
  </si>
  <si>
    <t xml:space="preserve">         Be sure to discuss the coefficients and parameters. </t>
  </si>
  <si>
    <t xml:space="preserve">Answer ONE (1) question out of the THREE (3) questions in this section. </t>
  </si>
  <si>
    <t xml:space="preserve">Freshian Limited manufactures and sells fresh juice. </t>
  </si>
  <si>
    <t>The company has provided the following data for the year 2022:</t>
  </si>
  <si>
    <t>Quantities Produced</t>
  </si>
  <si>
    <t>(a)       Generate the regression output from MS Excel with the following information:</t>
  </si>
  <si>
    <t xml:space="preserve">           (i)         Regression Statistics. </t>
  </si>
  <si>
    <t xml:space="preserve">           (ii)        Analysis of Variance (ANOVA). </t>
  </si>
  <si>
    <t xml:space="preserve">           (iii)       Intercept and slope coefficients with their details including lower and upper bounds at 95% confidence level. </t>
  </si>
  <si>
    <t xml:space="preserve">                   </t>
  </si>
  <si>
    <t xml:space="preserve">(b)        Prepare a schedule showing the quantities, actual cost and predicted costs given the above quantities. </t>
  </si>
  <si>
    <t xml:space="preserve">            Include the lower and upper boundaries at 95% confidence interval.</t>
  </si>
  <si>
    <t xml:space="preserve"> (6 marks)</t>
  </si>
  <si>
    <t xml:space="preserve">(c)        Prepare a chart for the information in part (b). </t>
  </si>
  <si>
    <t>CA35P page 8</t>
  </si>
  <si>
    <t>Production Costs Sh."000"</t>
  </si>
  <si>
    <t>Months</t>
  </si>
  <si>
    <t xml:space="preserve">Sunrise Limited manufactures office cabinets for both local and export markets. </t>
  </si>
  <si>
    <t>The following data relates to the cost of production of an office cabinet:</t>
  </si>
  <si>
    <t xml:space="preserve">        Sh.</t>
  </si>
  <si>
    <t>Variable cost per unit</t>
  </si>
  <si>
    <t>Total fixed costs</t>
  </si>
  <si>
    <t xml:space="preserve">(a)     In batches of 1,000 units, determine the breakeven point in units using a graph. </t>
  </si>
  <si>
    <t xml:space="preserve">         Indicate the profit zone and loss  zone in your graph. </t>
  </si>
  <si>
    <t>(b)     The management of Sunrise Limited is evaluating various production and sales levels to determine the profit after tax.</t>
  </si>
  <si>
    <t xml:space="preserve">         Assuming a tax rate of 30%, plot a graph depicting revenue and profit after tax. </t>
  </si>
  <si>
    <t xml:space="preserve">(c)    The management of the company is evaluating the effect of selling at various percentages above the break-even point. Beginning </t>
  </si>
  <si>
    <t xml:space="preserve">         from 0% and in batches of 5% change point up to 50%, plot a graph depicting target revenue, target profit</t>
  </si>
  <si>
    <t xml:space="preserve">         after tax and margin of safety. </t>
  </si>
  <si>
    <t>CA35P Page 8</t>
  </si>
  <si>
    <t>Out of 11</t>
  </si>
  <si>
    <t xml:space="preserve">Trans Ltd. has provided the following operating statement, which represents an attempt to compare the actual </t>
  </si>
  <si>
    <t>performance for the quarter which has just ended with the budget:</t>
  </si>
  <si>
    <t xml:space="preserve">Budget </t>
  </si>
  <si>
    <t xml:space="preserve">Variance </t>
  </si>
  <si>
    <t>Number of units sold</t>
  </si>
  <si>
    <t>SHS.</t>
  </si>
  <si>
    <t xml:space="preserve">Sales </t>
  </si>
  <si>
    <t xml:space="preserve">Cost of sales: </t>
  </si>
  <si>
    <t xml:space="preserve">Direct materials </t>
  </si>
  <si>
    <t xml:space="preserve">Direct labour </t>
  </si>
  <si>
    <t xml:space="preserve">Overheads </t>
  </si>
  <si>
    <t xml:space="preserve">Fixed labour cost </t>
  </si>
  <si>
    <t xml:space="preserve">Selling and distribution costs: </t>
  </si>
  <si>
    <t xml:space="preserve">Fixed </t>
  </si>
  <si>
    <t xml:space="preserve">Variable </t>
  </si>
  <si>
    <t xml:space="preserve">Administrative costs: </t>
  </si>
  <si>
    <t xml:space="preserve">Variables </t>
  </si>
  <si>
    <t xml:space="preserve">Net profit margin </t>
  </si>
  <si>
    <t xml:space="preserve">Required: </t>
  </si>
  <si>
    <t>(i) Using flexible budgeting approach, redraft the operating statements so as to provide a more realistic indication of the variances.</t>
  </si>
  <si>
    <t xml:space="preserve">Elimu Busara Foundation runs a group of secondary schools in  the country. Among their schools is Masomo Bora High School. The schools are </t>
  </si>
  <si>
    <t>funded by school fees and partially sponsored by capitation from the government and donations from alumni and well-wishers.</t>
  </si>
  <si>
    <t xml:space="preserve">Masomo Bora High School is preparing the budget for the year 2025, with the three terms commencing January, May and September. </t>
  </si>
  <si>
    <t xml:space="preserve">The following details relate to the budget preparation: </t>
  </si>
  <si>
    <t xml:space="preserve">1.      The school estimates it will have 120 students in form one, 110 students in form two, and 100 students in form three and 100 students in form four. </t>
  </si>
  <si>
    <t xml:space="preserve">         The form ones will report in February 2025.</t>
  </si>
  <si>
    <t xml:space="preserve">         The following is the fee structure that is payable by the parents per term:</t>
  </si>
  <si>
    <t xml:space="preserve">         Form 1 - Sh.33,500</t>
  </si>
  <si>
    <t xml:space="preserve">         Form 2 - Sh.36,500</t>
  </si>
  <si>
    <t xml:space="preserve">         Form 3 - Sh.43,500</t>
  </si>
  <si>
    <t xml:space="preserve">         Form 4 - Sh.45,000</t>
  </si>
  <si>
    <t xml:space="preserve">2.      Parents are usually required to pay 60% of the fee when the school opens, and the balance at the beginning of the next month (Form ones pay 60% </t>
  </si>
  <si>
    <t xml:space="preserve">when they report in February  and 40% in March). </t>
  </si>
  <si>
    <t xml:space="preserve">        </t>
  </si>
  <si>
    <t xml:space="preserve">3.      The school receives a capitation of Sh.16,000 per student per term, which is received at the beginning of the term. </t>
  </si>
  <si>
    <t xml:space="preserve">4.      On average, the school receives donations of Sh.2.5 million per month but this reduces to 60%  when the school is closed. </t>
  </si>
  <si>
    <t xml:space="preserve">5.      The school has a small farm from which it generates harvested produce. It is estimated that the produce generates Sh.200,000 per month. </t>
  </si>
  <si>
    <t xml:space="preserve">6.      In addition, the school hires out the bus every weekend for events earning Sh.60,000 per month except in December when the bus driver is on leave. </t>
  </si>
  <si>
    <t xml:space="preserve">7.      The school pays on average salaries and wages of Sh.6.2 million per month, even when students have closed. </t>
  </si>
  <si>
    <t xml:space="preserve">8.      The school spends on average Sh.550,000 on general consumables, which reduce to 60% when the school is closed. </t>
  </si>
  <si>
    <t xml:space="preserve">9.      The school buys new text books and also replaces old ones at the beginning of every term for Sh.650,000. </t>
  </si>
  <si>
    <t xml:space="preserve">10.    The school provides meals to staff and students at an average cost of Sh.1.5 million per month. This is catered for in the school fees and capitation. </t>
  </si>
  <si>
    <t xml:space="preserve">The amount reduces to 40%  when the school is closed. </t>
  </si>
  <si>
    <t xml:space="preserve">11.     Electricity and water bills average Sh.150,000 per month (and Sh.50,000 when the school is closed). Repairs and maintenance also amount to </t>
  </si>
  <si>
    <t xml:space="preserve">Sh.250,000 per month and reduces to 40% when the school is closed. </t>
  </si>
  <si>
    <t xml:space="preserve">         </t>
  </si>
  <si>
    <t>12.    The school plans to buy additional learning and staff equipment worth Sh. 1.5 million in January and replace old furniture at a cost of Sh.2 million</t>
  </si>
  <si>
    <t xml:space="preserve">in May. The old furniture will be  scrapped at Sh.200,000. </t>
  </si>
  <si>
    <t xml:space="preserve">13.    The school has a loan, for which it will pay the annual installment of Sh.2 million and interest of Sh.200,000 in December. </t>
  </si>
  <si>
    <t>14.    The School estimates that it will have cash balance of Sh.5.5 million on 1st January 2025.</t>
  </si>
  <si>
    <t xml:space="preserve">Prepare a cash budget for the year ended 31 December 2025, on a month-by-month basis and also for the whole year. </t>
  </si>
  <si>
    <t>FMDA AUGUST 2024 Q21 b</t>
  </si>
  <si>
    <t>SECTION II  (60 MARKS)</t>
  </si>
  <si>
    <t>Section II comprises  Question 21 and Question 22. Answer BOTH questions.</t>
  </si>
  <si>
    <t>QUESTION 21:</t>
  </si>
  <si>
    <t>(b)</t>
  </si>
  <si>
    <t>Plus Ltd. recently introduced a new electronic device that has excellent market acceptance.</t>
  </si>
  <si>
    <t xml:space="preserve"> Plus Ltd.'s management estimates sales for the next six months ending 28 February 2025 and the minimum monthly </t>
  </si>
  <si>
    <t>cash balance that the firm's treasurer aim to maintain are provided below:</t>
  </si>
  <si>
    <t>Month</t>
  </si>
  <si>
    <t>Sales (Sh.)</t>
  </si>
  <si>
    <t>Minimum cash balance (Sh.)</t>
  </si>
  <si>
    <t>September</t>
  </si>
  <si>
    <t>November</t>
  </si>
  <si>
    <t>February</t>
  </si>
  <si>
    <r>
      <t>·</t>
    </r>
    <r>
      <rPr>
        <sz val="12"/>
        <color theme="1"/>
        <rFont val="Times New Roman"/>
        <family val="1"/>
      </rPr>
      <t>   The current cash balance at 1 September 2024 is Sh.15 million. Plus Ltd.'s treasurer forecasts a need for additional funds to finance sales expansion.</t>
    </r>
  </si>
  <si>
    <r>
      <rPr>
        <sz val="11"/>
        <color rgb="FFFF0000"/>
        <rFont val="Calibri"/>
        <family val="2"/>
        <scheme val="minor"/>
      </rPr>
      <t>·</t>
    </r>
    <r>
      <rPr>
        <sz val="12"/>
        <color rgb="FFFF0000"/>
        <rFont val="Times New Roman"/>
        <family val="1"/>
      </rPr>
      <t>   The treasurer expects that a new equipment valued at Sh.20 million will be purchased in October 2024 by giving a note payable to the seller.</t>
    </r>
    <r>
      <rPr>
        <sz val="12"/>
        <color theme="1"/>
        <rFont val="Times New Roman"/>
        <family val="1"/>
      </rPr>
      <t xml:space="preserve"> The note</t>
    </r>
  </si>
  <si>
    <t xml:space="preserve">     will be repaid beginning in October 2024 at the rate of Sh.1 million per month. The new equipment is not planned to be operational until April of 2025.</t>
  </si>
  <si>
    <r>
      <t>·</t>
    </r>
    <r>
      <rPr>
        <sz val="12"/>
        <color theme="1"/>
        <rFont val="Times New Roman"/>
        <family val="1"/>
      </rPr>
      <t>   The treasurer plans several further steps to fund these financing requirements as follows:</t>
    </r>
  </si>
  <si>
    <t xml:space="preserve">     1.    She obtains a financing commitment from an insurance company to acquire Sh.110 million of Plus Ltd.'s long-term bonds (less Sh.2.5 million</t>
  </si>
  <si>
    <t xml:space="preserve">            issue costs). These bond sales are planned for December 2024 (Sh.50 million) and January 2025 (Sh.60 million).</t>
  </si>
  <si>
    <t xml:space="preserve">     2.    She plans to sell real estate for additional financing, including Sh.8 million in January 2025 and Sh.50 million in February 2025 and will sell </t>
  </si>
  <si>
    <t xml:space="preserve">            equipment originally costing Sh.25 million with a book value of zero) for Sh.25 million in February 2025.</t>
  </si>
  <si>
    <r>
      <t>·</t>
    </r>
    <r>
      <rPr>
        <sz val="12"/>
        <color theme="1"/>
        <rFont val="Times New Roman"/>
        <family val="1"/>
      </rPr>
      <t>   The treasurer estimates the pattern of receivables collection as follows:</t>
    </r>
  </si>
  <si>
    <t xml:space="preserve">     Collections</t>
  </si>
  <si>
    <t>Percentage of total receivables</t>
  </si>
  <si>
    <t xml:space="preserve">     In month of sale</t>
  </si>
  <si>
    <t xml:space="preserve">     In second month</t>
  </si>
  <si>
    <t xml:space="preserve">     In third month</t>
  </si>
  <si>
    <t xml:space="preserve">     In fourth month</t>
  </si>
  <si>
    <t xml:space="preserve">     Written off as bad debts</t>
  </si>
  <si>
    <r>
      <t>·</t>
    </r>
    <r>
      <rPr>
        <sz val="12"/>
        <color theme="1"/>
        <rFont val="Times New Roman"/>
        <family val="1"/>
      </rPr>
      <t>   The monthly expenses estimates are shown below:</t>
    </r>
  </si>
  <si>
    <t xml:space="preserve">     Materials</t>
  </si>
  <si>
    <t>30% of sales</t>
  </si>
  <si>
    <t xml:space="preserve">     Labour</t>
  </si>
  <si>
    <t>25% of sales</t>
  </si>
  <si>
    <t xml:space="preserve">     Manufacturing overheads </t>
  </si>
  <si>
    <t xml:space="preserve">     Variable </t>
  </si>
  <si>
    <t>10% of sales</t>
  </si>
  <si>
    <t xml:space="preserve">     Fixed</t>
  </si>
  <si>
    <t>Sh.8 million per month (Includes Sh.1 million depreciation per month)</t>
  </si>
  <si>
    <t xml:space="preserve">     Selling expenses</t>
  </si>
  <si>
    <t xml:space="preserve">     General and administrative expenses</t>
  </si>
  <si>
    <t>8% of sales</t>
  </si>
  <si>
    <t xml:space="preserve">     Fixed </t>
  </si>
  <si>
    <t>Sh.7 million per month</t>
  </si>
  <si>
    <t xml:space="preserve">     The company pays off these expenses (excluding the Sh.1 million monthly depreciation) when incurred.</t>
  </si>
  <si>
    <t xml:space="preserve">     The only exception is for purchases of materials where 50% is paid in the month of purchase and 50% in the following month.</t>
  </si>
  <si>
    <r>
      <rPr>
        <sz val="12"/>
        <color theme="1"/>
        <rFont val="Symbol"/>
        <family val="1"/>
        <charset val="2"/>
      </rPr>
      <t xml:space="preserve">·  </t>
    </r>
    <r>
      <rPr>
        <sz val="12"/>
        <color theme="1"/>
        <rFont val="Times New Roman"/>
        <family val="1"/>
      </rPr>
      <t xml:space="preserve"> Materials inventory on 1 September 2024 is Sh.57 million. The treasurer estimates materials inventory for the end of each month from September 2024</t>
    </r>
  </si>
  <si>
    <t xml:space="preserve">     to February 2025 as follows:</t>
  </si>
  <si>
    <t xml:space="preserve">    September</t>
  </si>
  <si>
    <t xml:space="preserve">    October</t>
  </si>
  <si>
    <t xml:space="preserve">    November</t>
  </si>
  <si>
    <t xml:space="preserve">    December</t>
  </si>
  <si>
    <t xml:space="preserve">    January</t>
  </si>
  <si>
    <t xml:space="preserve">    February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</si>
  <si>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Any borrowing undertaken is rounded up to the next million. Interest is paid when the principal is repaid equal to a rate of 6% per year. The interest</t>
    </r>
  </si>
  <si>
    <t xml:space="preserve">    amount in the first month when the principal is repaid is Sh.1,920,000.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</si>
  <si>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Taxes of Sh.19 million are paid in February 2025.</t>
    </r>
  </si>
  <si>
    <t>Prepare a cash forecast analysis for the six-month period ended 28 February 2025.</t>
  </si>
  <si>
    <t xml:space="preserve">  (Total: 30 marks)</t>
  </si>
  <si>
    <t>Holiday</t>
  </si>
  <si>
    <t>August</t>
  </si>
  <si>
    <t xml:space="preserve">Apollo Limited manufactures fresh juice for both local and export markets. </t>
  </si>
  <si>
    <t>The company has provided the following data for the year 2024:</t>
  </si>
  <si>
    <t>Production Costs</t>
  </si>
  <si>
    <t xml:space="preserve">(a)        Generate the descriptive statistics for quantities and production costs.               </t>
  </si>
  <si>
    <t xml:space="preserve">(b)        Generate the regression output and estimate the cost of producing 900,000 units at the 95% confindence level.   </t>
  </si>
  <si>
    <t xml:space="preserve">(c)        If the selling price is Sh.250 per unit, determine by graphical method, the breakeven point. </t>
  </si>
  <si>
    <t>Y</t>
  </si>
  <si>
    <t>X</t>
  </si>
  <si>
    <t>(a)      Determine the variable cost per unit and the total fixed costs using regression analysis.                                                                                                  (6 marks)</t>
  </si>
  <si>
    <t>You are the management accountant for Marlous Tech Limited,  a company that produces two types of products: Alpha and  Beta.</t>
  </si>
  <si>
    <t>The company wants to understand the cost structure and profitability of both products as well as their break-even points based on the</t>
  </si>
  <si>
    <t>following data for the month of July 2025:</t>
  </si>
  <si>
    <t>Product Alpha</t>
  </si>
  <si>
    <t>Product Beta</t>
  </si>
  <si>
    <t>Variable cost per unit (Sh.)</t>
  </si>
  <si>
    <t>Fixed costs (Sh.)</t>
  </si>
  <si>
    <t>200,000</t>
  </si>
  <si>
    <t>300,000</t>
  </si>
  <si>
    <t>Units sold</t>
  </si>
  <si>
    <t>1,500</t>
  </si>
  <si>
    <t>1,200</t>
  </si>
  <si>
    <t>(a)      Prepare a contribution margin statement and net profit for each product.</t>
  </si>
  <si>
    <t>(b)      Calculate the break-even point (in units and revenue) for both product Alpha and product Beta.</t>
  </si>
  <si>
    <t>(c)      Calculate the margin of safety (in units and percentage) for both products.</t>
  </si>
  <si>
    <t xml:space="preserve"> (4 marks)</t>
  </si>
  <si>
    <t xml:space="preserve">(d)      Perform a sensitivity analysis by calculating how a 10% favourable change in all product data   other than fixed costs for both  products </t>
  </si>
  <si>
    <t xml:space="preserve">           affects the contribution margin and the break-even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</si>
</sst>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yyyy\-mm\-dd"/>
    <numFmt numFmtId="168" formatCode="_-* #,##0_-;\-* #,##0_-;_-* &quot;-&quot;??_-;_-@"/>
    <numFmt numFmtId="169" formatCode="_-* #,##0.00_-;\-* #,##0.00_-;_-* &quot;-&quot;??_-;_-@"/>
    <numFmt numFmtId="170" formatCode="[$]d\ mmmm\ yyyy;@" x16r2:formatCode16="[$-en-KE,1]d\ mmmm\ 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31F2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Symbol"/>
      <family val="1"/>
      <charset val="2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4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4" fontId="2" fillId="0" borderId="0" xfId="1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quotePrefix="1" applyFont="1" applyAlignment="1">
      <alignment horizontal="right"/>
    </xf>
    <xf numFmtId="0" fontId="16" fillId="0" borderId="0" xfId="0" applyFont="1"/>
    <xf numFmtId="166" fontId="14" fillId="0" borderId="0" xfId="1" applyNumberFormat="1" applyFont="1"/>
    <xf numFmtId="166" fontId="14" fillId="0" borderId="0" xfId="0" applyNumberFormat="1" applyFont="1"/>
    <xf numFmtId="165" fontId="14" fillId="0" borderId="0" xfId="1" applyNumberFormat="1" applyFont="1"/>
    <xf numFmtId="166" fontId="17" fillId="0" borderId="0" xfId="1" applyNumberFormat="1" applyFont="1"/>
    <xf numFmtId="166" fontId="18" fillId="0" borderId="0" xfId="1" applyNumberFormat="1" applyFont="1"/>
    <xf numFmtId="165" fontId="19" fillId="0" borderId="0" xfId="1" applyNumberFormat="1" applyFont="1"/>
    <xf numFmtId="165" fontId="20" fillId="0" borderId="0" xfId="1" applyNumberFormat="1" applyFont="1"/>
    <xf numFmtId="3" fontId="2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/>
    <xf numFmtId="164" fontId="23" fillId="0" borderId="2" xfId="1" applyFont="1" applyFill="1" applyBorder="1"/>
    <xf numFmtId="165" fontId="15" fillId="0" borderId="2" xfId="1" applyNumberFormat="1" applyFont="1" applyFill="1" applyBorder="1"/>
    <xf numFmtId="43" fontId="10" fillId="0" borderId="0" xfId="0" applyNumberFormat="1" applyFont="1"/>
    <xf numFmtId="165" fontId="22" fillId="0" borderId="0" xfId="0" applyNumberFormat="1" applyFont="1"/>
    <xf numFmtId="166" fontId="22" fillId="0" borderId="0" xfId="0" applyNumberFormat="1" applyFont="1"/>
    <xf numFmtId="0" fontId="24" fillId="0" borderId="0" xfId="0" applyFont="1"/>
    <xf numFmtId="164" fontId="22" fillId="0" borderId="0" xfId="1" applyFont="1"/>
    <xf numFmtId="166" fontId="22" fillId="0" borderId="0" xfId="1" applyNumberFormat="1" applyFont="1"/>
    <xf numFmtId="166" fontId="16" fillId="0" borderId="0" xfId="0" applyNumberFormat="1" applyFont="1"/>
    <xf numFmtId="164" fontId="0" fillId="0" borderId="0" xfId="1" applyFont="1"/>
    <xf numFmtId="0" fontId="13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26" fillId="3" borderId="0" xfId="0" applyFont="1" applyFill="1" applyAlignment="1">
      <alignment horizontal="center"/>
    </xf>
    <xf numFmtId="167" fontId="2" fillId="0" borderId="0" xfId="0" applyNumberFormat="1" applyFont="1"/>
    <xf numFmtId="2" fontId="2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justify" vertical="center"/>
    </xf>
    <xf numFmtId="164" fontId="2" fillId="0" borderId="0" xfId="1" applyFont="1" applyFill="1" applyAlignment="1"/>
    <xf numFmtId="0" fontId="2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6"/>
    </xf>
    <xf numFmtId="0" fontId="4" fillId="0" borderId="0" xfId="0" applyFont="1" applyAlignment="1">
      <alignment horizontal="center"/>
    </xf>
    <xf numFmtId="0" fontId="27" fillId="0" borderId="0" xfId="0" applyFont="1"/>
    <xf numFmtId="0" fontId="28" fillId="2" borderId="0" xfId="0" applyFont="1" applyFill="1"/>
    <xf numFmtId="0" fontId="29" fillId="0" borderId="0" xfId="0" applyFont="1"/>
    <xf numFmtId="17" fontId="28" fillId="2" borderId="4" xfId="0" applyNumberFormat="1" applyFont="1" applyFill="1" applyBorder="1" applyAlignment="1">
      <alignment horizontal="left"/>
    </xf>
    <xf numFmtId="165" fontId="28" fillId="2" borderId="5" xfId="1" applyNumberFormat="1" applyFont="1" applyFill="1" applyBorder="1" applyAlignment="1">
      <alignment horizontal="center" vertical="top"/>
    </xf>
    <xf numFmtId="43" fontId="28" fillId="2" borderId="5" xfId="0" applyNumberFormat="1" applyFont="1" applyFill="1" applyBorder="1" applyAlignment="1">
      <alignment horizontal="left"/>
    </xf>
    <xf numFmtId="17" fontId="28" fillId="2" borderId="3" xfId="0" applyNumberFormat="1" applyFont="1" applyFill="1" applyBorder="1" applyAlignment="1">
      <alignment horizontal="left"/>
    </xf>
    <xf numFmtId="165" fontId="28" fillId="2" borderId="1" xfId="1" applyNumberFormat="1" applyFont="1" applyFill="1" applyBorder="1" applyAlignment="1">
      <alignment horizontal="center" vertical="top"/>
    </xf>
    <xf numFmtId="43" fontId="28" fillId="2" borderId="1" xfId="0" applyNumberFormat="1" applyFont="1" applyFill="1" applyBorder="1" applyAlignment="1">
      <alignment horizontal="left"/>
    </xf>
    <xf numFmtId="0" fontId="27" fillId="2" borderId="0" xfId="0" applyFont="1" applyFill="1"/>
    <xf numFmtId="0" fontId="28" fillId="0" borderId="0" xfId="0" applyFont="1" applyAlignment="1">
      <alignment horizontal="right"/>
    </xf>
    <xf numFmtId="0" fontId="28" fillId="2" borderId="6" xfId="0" applyFont="1" applyFill="1" applyBorder="1"/>
    <xf numFmtId="0" fontId="28" fillId="2" borderId="0" xfId="0" applyFont="1" applyFill="1" applyAlignment="1">
      <alignment horizontal="right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2" borderId="2" xfId="0" applyFont="1" applyFill="1" applyBorder="1"/>
    <xf numFmtId="0" fontId="27" fillId="2" borderId="2" xfId="0" applyFont="1" applyFill="1" applyBorder="1"/>
    <xf numFmtId="0" fontId="27" fillId="2" borderId="2" xfId="0" applyFont="1" applyFill="1" applyBorder="1" applyAlignment="1">
      <alignment horizontal="right"/>
    </xf>
    <xf numFmtId="43" fontId="22" fillId="0" borderId="0" xfId="0" applyNumberFormat="1" applyFont="1"/>
    <xf numFmtId="166" fontId="5" fillId="0" borderId="0" xfId="1" applyNumberFormat="1" applyFont="1"/>
    <xf numFmtId="164" fontId="5" fillId="0" borderId="0" xfId="1" applyFont="1"/>
    <xf numFmtId="164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wrapText="1"/>
    </xf>
    <xf numFmtId="0" fontId="21" fillId="0" borderId="0" xfId="0" applyFont="1"/>
    <xf numFmtId="0" fontId="6" fillId="0" borderId="0" xfId="0" applyFont="1"/>
    <xf numFmtId="0" fontId="30" fillId="0" borderId="0" xfId="0" applyFont="1"/>
    <xf numFmtId="168" fontId="2" fillId="0" borderId="0" xfId="0" applyNumberFormat="1" applyFont="1"/>
    <xf numFmtId="169" fontId="2" fillId="0" borderId="0" xfId="0" applyNumberFormat="1" applyFont="1"/>
    <xf numFmtId="168" fontId="31" fillId="0" borderId="0" xfId="0" applyNumberFormat="1" applyFont="1"/>
    <xf numFmtId="168" fontId="32" fillId="0" borderId="0" xfId="0" applyNumberFormat="1" applyFont="1"/>
    <xf numFmtId="165" fontId="2" fillId="0" borderId="0" xfId="0" applyNumberFormat="1" applyFont="1"/>
    <xf numFmtId="165" fontId="31" fillId="0" borderId="0" xfId="0" applyNumberFormat="1" applyFont="1"/>
    <xf numFmtId="165" fontId="32" fillId="0" borderId="0" xfId="0" applyNumberFormat="1" applyFont="1"/>
    <xf numFmtId="0" fontId="34" fillId="0" borderId="0" xfId="0" applyFont="1"/>
    <xf numFmtId="165" fontId="0" fillId="0" borderId="0" xfId="1" applyNumberFormat="1" applyFont="1"/>
    <xf numFmtId="9" fontId="0" fillId="0" borderId="0" xfId="2" applyFont="1"/>
    <xf numFmtId="0" fontId="33" fillId="0" borderId="0" xfId="0" applyFont="1"/>
    <xf numFmtId="168" fontId="0" fillId="0" borderId="0" xfId="0" applyNumberFormat="1"/>
    <xf numFmtId="165" fontId="35" fillId="0" borderId="0" xfId="1" applyNumberFormat="1" applyFont="1"/>
    <xf numFmtId="170" fontId="5" fillId="0" borderId="0" xfId="0" applyNumberFormat="1" applyFont="1" applyAlignment="1">
      <alignment horizontal="left"/>
    </xf>
    <xf numFmtId="166" fontId="5" fillId="0" borderId="0" xfId="1" applyNumberFormat="1" applyFont="1" applyAlignment="1">
      <alignment horizontal="center"/>
    </xf>
    <xf numFmtId="166" fontId="5" fillId="0" borderId="0" xfId="0" applyNumberFormat="1" applyFont="1"/>
    <xf numFmtId="0" fontId="38" fillId="0" borderId="0" xfId="0" applyFont="1"/>
    <xf numFmtId="0" fontId="39" fillId="0" borderId="0" xfId="0" applyFont="1"/>
    <xf numFmtId="0" fontId="4" fillId="0" borderId="0" xfId="3" applyFont="1" applyAlignment="1">
      <alignment horizontal="right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justify" vertical="center"/>
    </xf>
    <xf numFmtId="0" fontId="21" fillId="0" borderId="0" xfId="3" applyFont="1"/>
    <xf numFmtId="165" fontId="2" fillId="0" borderId="0" xfId="4" applyNumberFormat="1" applyFont="1"/>
    <xf numFmtId="0" fontId="2" fillId="0" borderId="0" xfId="3" applyFont="1"/>
    <xf numFmtId="0" fontId="6" fillId="0" borderId="0" xfId="3" applyFont="1"/>
    <xf numFmtId="49" fontId="2" fillId="0" borderId="0" xfId="4" applyNumberFormat="1" applyFont="1" applyAlignment="1">
      <alignment horizontal="left" vertical="top"/>
    </xf>
    <xf numFmtId="49" fontId="2" fillId="0" borderId="0" xfId="4" applyNumberFormat="1" applyFont="1" applyAlignment="1">
      <alignment vertical="top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right"/>
    </xf>
    <xf numFmtId="0" fontId="3" fillId="0" borderId="0" xfId="3" applyFont="1" applyAlignment="1">
      <alignment horizontal="right"/>
    </xf>
    <xf numFmtId="165" fontId="32" fillId="0" borderId="0" xfId="1" applyNumberFormat="1" applyFont="1"/>
  </cellXfs>
  <cellStyles count="5">
    <cellStyle name="Comma" xfId="1" builtinId="3"/>
    <cellStyle name="Comma 2" xfId="4" xr:uid="{EB3D36D0-4FD6-415D-AC62-39D51A3B904C}"/>
    <cellStyle name="Normal" xfId="0" builtinId="0"/>
    <cellStyle name="Normal 2" xfId="3" xr:uid="{52035599-739B-4820-9C2D-B78AB0A6FD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133350</xdr:colOff>
      <xdr:row>15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6951F-FAAD-4B0D-B20C-F29A0F8C1A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7" t="33333" r="20570" b="25391"/>
        <a:stretch/>
      </xdr:blipFill>
      <xdr:spPr bwMode="auto">
        <a:xfrm>
          <a:off x="0" y="0"/>
          <a:ext cx="683895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111289</xdr:rowOff>
    </xdr:from>
    <xdr:to>
      <xdr:col>11</xdr:col>
      <xdr:colOff>171450</xdr:colOff>
      <xdr:row>32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6B58CA-96CF-4D44-B362-1604D5061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01" t="29167" r="23207" b="28256"/>
        <a:stretch/>
      </xdr:blipFill>
      <xdr:spPr bwMode="auto">
        <a:xfrm>
          <a:off x="0" y="2968789"/>
          <a:ext cx="6877050" cy="320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24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44AEA-1C8F-4527-BB65-B7B2D0E1B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53" t="26042" r="21961" b="9896"/>
        <a:stretch/>
      </xdr:blipFill>
      <xdr:spPr bwMode="auto">
        <a:xfrm>
          <a:off x="0" y="0"/>
          <a:ext cx="758190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352426</xdr:colOff>
      <xdr:row>23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BE3909-5402-471D-B081-D21337B54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77" t="28385" r="21962" b="10807"/>
        <a:stretch/>
      </xdr:blipFill>
      <xdr:spPr bwMode="auto">
        <a:xfrm>
          <a:off x="0" y="0"/>
          <a:ext cx="6448426" cy="444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B535-ED37-4485-A215-1F4AF9FD71B5}">
  <dimension ref="A2:E41"/>
  <sheetViews>
    <sheetView workbookViewId="0">
      <selection activeCell="I24" sqref="I24"/>
    </sheetView>
  </sheetViews>
  <sheetFormatPr defaultRowHeight="14.5" x14ac:dyDescent="0.35"/>
  <cols>
    <col min="1" max="1" width="6.54296875" customWidth="1"/>
    <col min="3" max="3" width="30.26953125" customWidth="1"/>
    <col min="4" max="4" width="20.6328125" bestFit="1" customWidth="1"/>
    <col min="5" max="5" width="12.6328125" bestFit="1" customWidth="1"/>
  </cols>
  <sheetData>
    <row r="2" spans="1:5" x14ac:dyDescent="0.35">
      <c r="A2" s="111" t="s">
        <v>2</v>
      </c>
      <c r="B2" s="111"/>
      <c r="C2" s="111"/>
      <c r="D2" s="111"/>
    </row>
    <row r="3" spans="1:5" x14ac:dyDescent="0.35">
      <c r="A3" s="8" t="s">
        <v>6</v>
      </c>
      <c r="B3" s="18"/>
      <c r="C3" s="18"/>
      <c r="D3" s="18"/>
    </row>
    <row r="4" spans="1:5" x14ac:dyDescent="0.35">
      <c r="A4" s="10" t="s">
        <v>93</v>
      </c>
    </row>
    <row r="5" spans="1:5" x14ac:dyDescent="0.35">
      <c r="A5" s="9" t="s">
        <v>94</v>
      </c>
    </row>
    <row r="6" spans="1:5" x14ac:dyDescent="0.35">
      <c r="A6" s="47"/>
    </row>
    <row r="7" spans="1:5" x14ac:dyDescent="0.35">
      <c r="A7" s="13" t="s">
        <v>95</v>
      </c>
    </row>
    <row r="8" spans="1:5" ht="26" customHeight="1" x14ac:dyDescent="0.35">
      <c r="A8" s="13"/>
      <c r="C8" s="48" t="s">
        <v>96</v>
      </c>
      <c r="D8" s="109" t="s">
        <v>97</v>
      </c>
      <c r="E8" s="109" t="s">
        <v>98</v>
      </c>
    </row>
    <row r="9" spans="1:5" x14ac:dyDescent="0.35">
      <c r="C9" s="48"/>
      <c r="D9" s="109" t="s">
        <v>282</v>
      </c>
      <c r="E9" s="11" t="s">
        <v>281</v>
      </c>
    </row>
    <row r="10" spans="1:5" x14ac:dyDescent="0.35">
      <c r="C10" s="49" t="s">
        <v>99</v>
      </c>
      <c r="D10" s="110">
        <v>150000</v>
      </c>
      <c r="E10" s="110">
        <v>18000000</v>
      </c>
    </row>
    <row r="11" spans="1:5" x14ac:dyDescent="0.35">
      <c r="C11" s="49" t="s">
        <v>100</v>
      </c>
      <c r="D11" s="110">
        <v>120000</v>
      </c>
      <c r="E11" s="110">
        <v>14000000</v>
      </c>
    </row>
    <row r="12" spans="1:5" x14ac:dyDescent="0.35">
      <c r="C12" s="49" t="s">
        <v>101</v>
      </c>
      <c r="D12" s="110">
        <v>200000</v>
      </c>
      <c r="E12" s="110">
        <v>23000000</v>
      </c>
    </row>
    <row r="13" spans="1:5" x14ac:dyDescent="0.35">
      <c r="C13" s="49" t="s">
        <v>102</v>
      </c>
      <c r="D13" s="110">
        <v>170000</v>
      </c>
      <c r="E13" s="110">
        <v>19000000</v>
      </c>
    </row>
    <row r="14" spans="1:5" x14ac:dyDescent="0.35">
      <c r="A14" s="12"/>
      <c r="C14" s="49" t="s">
        <v>103</v>
      </c>
      <c r="D14" s="110">
        <v>120000</v>
      </c>
      <c r="E14" s="110">
        <v>16000000</v>
      </c>
    </row>
    <row r="15" spans="1:5" x14ac:dyDescent="0.35">
      <c r="C15" s="49" t="s">
        <v>104</v>
      </c>
      <c r="D15" s="110">
        <v>250000</v>
      </c>
      <c r="E15" s="110">
        <v>30000000</v>
      </c>
    </row>
    <row r="16" spans="1:5" x14ac:dyDescent="0.35">
      <c r="C16" s="49" t="s">
        <v>105</v>
      </c>
      <c r="D16" s="110">
        <v>220000</v>
      </c>
      <c r="E16" s="110">
        <v>27000000</v>
      </c>
    </row>
    <row r="17" spans="1:5" x14ac:dyDescent="0.35">
      <c r="C17" s="49" t="s">
        <v>106</v>
      </c>
      <c r="D17" s="110">
        <v>90000</v>
      </c>
      <c r="E17" s="110">
        <v>11000000</v>
      </c>
    </row>
    <row r="18" spans="1:5" x14ac:dyDescent="0.35">
      <c r="C18" s="49" t="s">
        <v>107</v>
      </c>
      <c r="D18" s="110">
        <v>180000</v>
      </c>
      <c r="E18" s="110">
        <v>24000000</v>
      </c>
    </row>
    <row r="19" spans="1:5" x14ac:dyDescent="0.35">
      <c r="C19" s="49" t="s">
        <v>108</v>
      </c>
      <c r="D19" s="110">
        <v>300000</v>
      </c>
      <c r="E19" s="110">
        <v>32000000</v>
      </c>
    </row>
    <row r="20" spans="1:5" x14ac:dyDescent="0.35">
      <c r="C20" s="49" t="s">
        <v>109</v>
      </c>
      <c r="D20" s="110">
        <v>280000</v>
      </c>
      <c r="E20" s="110">
        <v>29000000</v>
      </c>
    </row>
    <row r="21" spans="1:5" x14ac:dyDescent="0.35">
      <c r="C21" s="49" t="s">
        <v>110</v>
      </c>
      <c r="D21" s="110">
        <v>350000</v>
      </c>
      <c r="E21" s="110">
        <v>36000000</v>
      </c>
    </row>
    <row r="23" spans="1:5" x14ac:dyDescent="0.35">
      <c r="A23" s="10" t="s">
        <v>0</v>
      </c>
    </row>
    <row r="24" spans="1:5" x14ac:dyDescent="0.35">
      <c r="A24" s="9" t="s">
        <v>283</v>
      </c>
    </row>
    <row r="26" spans="1:5" x14ac:dyDescent="0.35">
      <c r="A26" s="9" t="s">
        <v>111</v>
      </c>
    </row>
    <row r="27" spans="1:5" x14ac:dyDescent="0.35">
      <c r="A27" s="11"/>
    </row>
    <row r="28" spans="1:5" x14ac:dyDescent="0.35">
      <c r="A28" s="12"/>
      <c r="C28" s="12" t="s">
        <v>112</v>
      </c>
    </row>
    <row r="29" spans="1:5" x14ac:dyDescent="0.35">
      <c r="A29" s="12"/>
      <c r="C29" s="12"/>
    </row>
    <row r="30" spans="1:5" x14ac:dyDescent="0.35">
      <c r="A30" s="12"/>
      <c r="C30" s="12" t="s">
        <v>113</v>
      </c>
    </row>
    <row r="31" spans="1:5" x14ac:dyDescent="0.35">
      <c r="A31" s="12"/>
      <c r="C31" s="12"/>
    </row>
    <row r="32" spans="1:5" x14ac:dyDescent="0.35">
      <c r="C32" s="12" t="s">
        <v>114</v>
      </c>
    </row>
    <row r="34" spans="1:3" x14ac:dyDescent="0.35">
      <c r="A34" s="9" t="s">
        <v>115</v>
      </c>
    </row>
    <row r="36" spans="1:3" x14ac:dyDescent="0.35">
      <c r="A36" s="9" t="s">
        <v>116</v>
      </c>
    </row>
    <row r="37" spans="1:3" x14ac:dyDescent="0.35">
      <c r="A37" s="9" t="s">
        <v>117</v>
      </c>
    </row>
    <row r="38" spans="1:3" x14ac:dyDescent="0.35">
      <c r="A38" s="12"/>
    </row>
    <row r="39" spans="1:3" x14ac:dyDescent="0.35">
      <c r="C39" s="12"/>
    </row>
    <row r="40" spans="1:3" x14ac:dyDescent="0.35">
      <c r="A40" s="12"/>
    </row>
    <row r="41" spans="1:3" x14ac:dyDescent="0.35">
      <c r="A41" s="12"/>
    </row>
  </sheetData>
  <mergeCells count="1"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9E45-A1A0-4594-AB3B-EBDE1E717BAB}">
  <dimension ref="A1"/>
  <sheetViews>
    <sheetView topLeftCell="A16" workbookViewId="0">
      <selection activeCell="M7" sqref="M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3D4F-4BB6-4DBE-819B-6589D4A4493F}">
  <dimension ref="A1:D28"/>
  <sheetViews>
    <sheetView topLeftCell="A19" workbookViewId="0">
      <selection activeCell="E5" sqref="E5"/>
    </sheetView>
  </sheetViews>
  <sheetFormatPr defaultColWidth="9.1796875" defaultRowHeight="15.5" x14ac:dyDescent="0.35"/>
  <cols>
    <col min="1" max="1" width="36" style="1" customWidth="1"/>
    <col min="2" max="3" width="14.54296875" style="16" bestFit="1" customWidth="1"/>
    <col min="4" max="4" width="12.7265625" style="16" bestFit="1" customWidth="1"/>
    <col min="5" max="16384" width="9.1796875" style="1"/>
  </cols>
  <sheetData>
    <row r="1" spans="1:4" x14ac:dyDescent="0.35">
      <c r="A1" s="87" t="s">
        <v>162</v>
      </c>
    </row>
    <row r="2" spans="1:4" x14ac:dyDescent="0.35">
      <c r="A2" s="87" t="s">
        <v>163</v>
      </c>
    </row>
    <row r="3" spans="1:4" x14ac:dyDescent="0.35">
      <c r="B3" s="16" t="s">
        <v>164</v>
      </c>
      <c r="C3" s="16" t="s">
        <v>44</v>
      </c>
      <c r="D3" s="16" t="s">
        <v>165</v>
      </c>
    </row>
    <row r="4" spans="1:4" x14ac:dyDescent="0.35">
      <c r="A4" s="1" t="s">
        <v>166</v>
      </c>
      <c r="B4" s="16">
        <v>640000</v>
      </c>
      <c r="C4" s="16">
        <v>720000</v>
      </c>
      <c r="D4" s="16">
        <v>80000</v>
      </c>
    </row>
    <row r="6" spans="1:4" x14ac:dyDescent="0.35">
      <c r="B6" s="16" t="s">
        <v>167</v>
      </c>
      <c r="C6" s="16" t="s">
        <v>167</v>
      </c>
      <c r="D6" s="16" t="s">
        <v>167</v>
      </c>
    </row>
    <row r="7" spans="1:4" x14ac:dyDescent="0.35">
      <c r="A7" s="1" t="s">
        <v>168</v>
      </c>
      <c r="B7" s="16">
        <v>1024000</v>
      </c>
      <c r="C7" s="16">
        <v>1071000</v>
      </c>
      <c r="D7" s="16">
        <v>47000</v>
      </c>
    </row>
    <row r="8" spans="1:4" x14ac:dyDescent="0.35">
      <c r="A8" s="1" t="s">
        <v>169</v>
      </c>
    </row>
    <row r="9" spans="1:4" x14ac:dyDescent="0.35">
      <c r="A9" s="1" t="s">
        <v>170</v>
      </c>
      <c r="B9" s="16">
        <v>168000</v>
      </c>
      <c r="C9" s="16">
        <v>144000</v>
      </c>
      <c r="D9" s="16">
        <v>24000</v>
      </c>
    </row>
    <row r="10" spans="1:4" x14ac:dyDescent="0.35">
      <c r="A10" s="1" t="s">
        <v>171</v>
      </c>
      <c r="B10" s="16">
        <v>240000</v>
      </c>
      <c r="C10" s="16">
        <v>288000</v>
      </c>
      <c r="D10" s="16">
        <v>-48000</v>
      </c>
    </row>
    <row r="11" spans="1:4" x14ac:dyDescent="0.35">
      <c r="A11" s="1" t="s">
        <v>172</v>
      </c>
      <c r="B11" s="16">
        <v>32000</v>
      </c>
      <c r="C11" s="16">
        <v>36000</v>
      </c>
      <c r="D11" s="16">
        <v>-4000</v>
      </c>
    </row>
    <row r="12" spans="1:4" x14ac:dyDescent="0.35">
      <c r="A12" s="1" t="s">
        <v>173</v>
      </c>
      <c r="B12" s="16">
        <v>440000</v>
      </c>
      <c r="C12" s="16">
        <v>468000</v>
      </c>
      <c r="D12" s="16">
        <v>-28000</v>
      </c>
    </row>
    <row r="13" spans="1:4" x14ac:dyDescent="0.35">
      <c r="B13" s="16">
        <f>(B7-B9-B10-B11-B12)</f>
        <v>144000</v>
      </c>
      <c r="C13" s="16">
        <f t="shared" ref="C13:D13" si="0">(C7-C9-C10-C11-C12)</f>
        <v>135000</v>
      </c>
      <c r="D13" s="16">
        <f t="shared" si="0"/>
        <v>103000</v>
      </c>
    </row>
    <row r="14" spans="1:4" x14ac:dyDescent="0.35">
      <c r="A14" s="1" t="s">
        <v>174</v>
      </c>
    </row>
    <row r="15" spans="1:4" x14ac:dyDescent="0.35">
      <c r="A15" s="1" t="s">
        <v>175</v>
      </c>
      <c r="B15" s="16">
        <v>100000</v>
      </c>
      <c r="C15" s="16">
        <v>94000</v>
      </c>
      <c r="D15" s="16">
        <v>6000</v>
      </c>
    </row>
    <row r="16" spans="1:4" x14ac:dyDescent="0.35">
      <c r="A16" s="1" t="s">
        <v>176</v>
      </c>
      <c r="B16" s="16">
        <v>72000</v>
      </c>
      <c r="C16" s="16">
        <v>83000</v>
      </c>
      <c r="D16" s="16">
        <v>-11000</v>
      </c>
    </row>
    <row r="17" spans="1:4" x14ac:dyDescent="0.35">
      <c r="B17" s="16">
        <f>(B13-B15-B16)</f>
        <v>-28000</v>
      </c>
      <c r="C17" s="16">
        <f t="shared" ref="C17:D17" si="1">(C13-C15-C16)</f>
        <v>-42000</v>
      </c>
      <c r="D17" s="16">
        <f t="shared" si="1"/>
        <v>108000</v>
      </c>
    </row>
    <row r="18" spans="1:4" x14ac:dyDescent="0.35">
      <c r="A18" s="1" t="s">
        <v>177</v>
      </c>
    </row>
    <row r="19" spans="1:4" x14ac:dyDescent="0.35">
      <c r="A19" s="1" t="s">
        <v>175</v>
      </c>
      <c r="B19" s="16">
        <v>144000</v>
      </c>
      <c r="C19" s="16">
        <v>153000</v>
      </c>
      <c r="D19" s="16">
        <v>-9000</v>
      </c>
    </row>
    <row r="20" spans="1:4" x14ac:dyDescent="0.35">
      <c r="A20" s="1" t="s">
        <v>178</v>
      </c>
      <c r="B20" s="16">
        <v>184000</v>
      </c>
      <c r="C20" s="16">
        <v>176000</v>
      </c>
      <c r="D20" s="16">
        <v>8000</v>
      </c>
    </row>
    <row r="21" spans="1:4" x14ac:dyDescent="0.35">
      <c r="A21" s="1" t="s">
        <v>179</v>
      </c>
      <c r="B21" s="16">
        <f>(B17-B19-B20)</f>
        <v>-356000</v>
      </c>
      <c r="C21" s="16">
        <f t="shared" ref="C21:D21" si="2">(C17-C19-C20)</f>
        <v>-371000</v>
      </c>
      <c r="D21" s="16">
        <f t="shared" si="2"/>
        <v>109000</v>
      </c>
    </row>
    <row r="22" spans="1:4" x14ac:dyDescent="0.35">
      <c r="A22" s="33"/>
    </row>
    <row r="25" spans="1:4" x14ac:dyDescent="0.35">
      <c r="A25" s="88" t="s">
        <v>180</v>
      </c>
    </row>
    <row r="26" spans="1:4" x14ac:dyDescent="0.35">
      <c r="A26" s="87" t="s">
        <v>181</v>
      </c>
    </row>
    <row r="27" spans="1:4" x14ac:dyDescent="0.35">
      <c r="A27" s="87"/>
    </row>
    <row r="28" spans="1:4" x14ac:dyDescent="0.35">
      <c r="A28" s="87"/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2A53-C4ED-4A9D-8881-28181276C519}">
  <dimension ref="A1:AE50"/>
  <sheetViews>
    <sheetView topLeftCell="A41" workbookViewId="0">
      <selection activeCell="R11" sqref="R11:AE1048576"/>
    </sheetView>
  </sheetViews>
  <sheetFormatPr defaultRowHeight="15.5" x14ac:dyDescent="0.35"/>
  <cols>
    <col min="7" max="7" width="13.1796875" bestFit="1" customWidth="1"/>
    <col min="9" max="9" width="11.54296875" bestFit="1" customWidth="1"/>
    <col min="18" max="18" width="21.453125" style="1" bestFit="1" customWidth="1"/>
    <col min="19" max="21" width="14.26953125" bestFit="1" customWidth="1"/>
    <col min="22" max="22" width="14.26953125" style="100" bestFit="1" customWidth="1"/>
    <col min="23" max="25" width="14.26953125" bestFit="1" customWidth="1"/>
    <col min="26" max="26" width="14" style="100" bestFit="1" customWidth="1"/>
    <col min="27" max="29" width="14.26953125" bestFit="1" customWidth="1"/>
    <col min="30" max="30" width="14" style="100" bestFit="1" customWidth="1"/>
    <col min="31" max="31" width="15.26953125" bestFit="1" customWidth="1"/>
  </cols>
  <sheetData>
    <row r="1" spans="1:31" x14ac:dyDescent="0.35">
      <c r="A1" s="2" t="s">
        <v>18</v>
      </c>
      <c r="B1" s="2"/>
      <c r="C1" s="2"/>
      <c r="D1" s="1"/>
      <c r="E1" s="1"/>
      <c r="F1" s="1"/>
      <c r="G1" s="1"/>
      <c r="H1" s="1"/>
    </row>
    <row r="2" spans="1:31" x14ac:dyDescent="0.35">
      <c r="A2" s="1" t="s">
        <v>182</v>
      </c>
      <c r="B2" s="1"/>
      <c r="C2" s="1"/>
      <c r="D2" s="1"/>
      <c r="E2" s="1"/>
      <c r="F2" s="1"/>
      <c r="G2" s="1"/>
      <c r="H2" s="1"/>
    </row>
    <row r="3" spans="1:31" x14ac:dyDescent="0.35">
      <c r="A3" s="1" t="s">
        <v>183</v>
      </c>
      <c r="B3" s="1"/>
      <c r="C3" s="1"/>
      <c r="D3" s="1"/>
      <c r="E3" s="1"/>
      <c r="F3" s="1"/>
      <c r="G3" s="1"/>
      <c r="H3" s="1"/>
    </row>
    <row r="4" spans="1:31" x14ac:dyDescent="0.35">
      <c r="A4" s="1" t="s">
        <v>184</v>
      </c>
      <c r="B4" s="1"/>
      <c r="C4" s="1"/>
      <c r="D4" s="1"/>
      <c r="E4" s="1"/>
      <c r="F4" s="1"/>
      <c r="G4" s="1"/>
      <c r="H4" s="1"/>
    </row>
    <row r="5" spans="1:31" x14ac:dyDescent="0.35">
      <c r="A5" s="1"/>
      <c r="B5" s="1"/>
      <c r="C5" s="1"/>
      <c r="D5" s="1"/>
      <c r="E5" s="1"/>
      <c r="F5" s="1"/>
      <c r="G5" s="1"/>
      <c r="H5" s="1"/>
      <c r="U5" t="s">
        <v>273</v>
      </c>
    </row>
    <row r="6" spans="1:31" x14ac:dyDescent="0.35">
      <c r="A6" s="1" t="s">
        <v>185</v>
      </c>
      <c r="B6" s="1"/>
      <c r="C6" s="1"/>
      <c r="D6" s="1"/>
      <c r="E6" s="1"/>
      <c r="F6" s="1"/>
      <c r="G6" s="1"/>
      <c r="H6" s="1"/>
      <c r="U6" t="s">
        <v>102</v>
      </c>
    </row>
    <row r="7" spans="1:31" x14ac:dyDescent="0.35">
      <c r="A7" s="1"/>
      <c r="B7" s="1"/>
      <c r="C7" s="1"/>
      <c r="D7" s="1"/>
      <c r="E7" s="1"/>
      <c r="F7" s="1"/>
      <c r="G7" s="1"/>
      <c r="H7" s="1"/>
      <c r="U7" t="s">
        <v>103</v>
      </c>
    </row>
    <row r="8" spans="1:31" x14ac:dyDescent="0.35">
      <c r="A8" s="1" t="s">
        <v>186</v>
      </c>
      <c r="B8" s="88"/>
      <c r="C8" s="20"/>
      <c r="D8" s="1"/>
      <c r="E8" s="1"/>
      <c r="F8" s="1"/>
      <c r="G8" s="1"/>
      <c r="H8" s="1"/>
      <c r="U8" t="s">
        <v>274</v>
      </c>
    </row>
    <row r="9" spans="1:31" x14ac:dyDescent="0.35">
      <c r="A9" s="1" t="s">
        <v>187</v>
      </c>
      <c r="B9" s="87"/>
      <c r="C9" s="90"/>
      <c r="D9" s="1"/>
      <c r="E9" s="1"/>
      <c r="F9" s="1"/>
      <c r="G9" s="1"/>
      <c r="H9" s="1"/>
    </row>
    <row r="10" spans="1:31" x14ac:dyDescent="0.35">
      <c r="A10" s="1"/>
      <c r="B10" s="87"/>
      <c r="C10" s="90"/>
      <c r="D10" s="1"/>
      <c r="E10" s="1"/>
      <c r="F10" s="1"/>
      <c r="G10" s="91"/>
      <c r="H10" s="1"/>
    </row>
    <row r="11" spans="1:31" x14ac:dyDescent="0.35">
      <c r="A11" s="1" t="s">
        <v>188</v>
      </c>
      <c r="B11" s="87"/>
      <c r="C11" s="90"/>
      <c r="D11" s="1"/>
      <c r="E11" s="1"/>
      <c r="F11" s="1"/>
      <c r="G11" s="1"/>
      <c r="H11" s="1"/>
    </row>
    <row r="12" spans="1:31" x14ac:dyDescent="0.35">
      <c r="A12" s="1"/>
      <c r="B12" s="87"/>
      <c r="C12" s="90"/>
      <c r="D12" s="1"/>
      <c r="E12" s="1"/>
      <c r="F12" s="1"/>
      <c r="G12" s="1"/>
      <c r="H12" s="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35">
      <c r="A13" s="1" t="s">
        <v>189</v>
      </c>
      <c r="B13" s="87"/>
      <c r="C13" s="90"/>
      <c r="D13" s="1">
        <v>120</v>
      </c>
      <c r="E13" s="1">
        <v>33500</v>
      </c>
      <c r="F13" s="1"/>
      <c r="G13" s="90">
        <f>D13*E13</f>
        <v>4020000</v>
      </c>
      <c r="H13" s="1"/>
      <c r="S13" s="16"/>
      <c r="T13" s="16"/>
      <c r="U13" s="16"/>
      <c r="V13" s="102"/>
      <c r="W13" s="16"/>
      <c r="X13" s="16"/>
      <c r="Y13" s="16"/>
      <c r="Z13" s="102"/>
      <c r="AA13" s="16"/>
      <c r="AB13" s="16"/>
      <c r="AC13" s="16"/>
      <c r="AD13" s="102"/>
      <c r="AE13" s="16"/>
    </row>
    <row r="14" spans="1:31" x14ac:dyDescent="0.35">
      <c r="A14" s="1" t="s">
        <v>190</v>
      </c>
      <c r="B14" s="87"/>
      <c r="C14" s="90"/>
      <c r="D14" s="1">
        <v>110</v>
      </c>
      <c r="E14" s="1">
        <v>36500</v>
      </c>
      <c r="F14" s="1"/>
      <c r="G14" s="90">
        <f t="shared" ref="G14:G16" si="0">D14*E14</f>
        <v>4015000</v>
      </c>
      <c r="H14" s="1"/>
      <c r="I14" s="101"/>
      <c r="S14" s="16"/>
      <c r="T14" s="16"/>
      <c r="U14" s="16"/>
      <c r="V14" s="102"/>
      <c r="W14" s="16"/>
      <c r="X14" s="16"/>
      <c r="Y14" s="16"/>
      <c r="Z14" s="102"/>
      <c r="AA14" s="16"/>
      <c r="AB14" s="16"/>
      <c r="AC14" s="16"/>
      <c r="AD14" s="102"/>
      <c r="AE14" s="16"/>
    </row>
    <row r="15" spans="1:31" x14ac:dyDescent="0.35">
      <c r="A15" s="1" t="s">
        <v>191</v>
      </c>
      <c r="B15" s="87"/>
      <c r="C15" s="92"/>
      <c r="D15" s="1">
        <v>100</v>
      </c>
      <c r="E15" s="1">
        <v>43500</v>
      </c>
      <c r="F15" s="1"/>
      <c r="G15" s="90">
        <f t="shared" si="0"/>
        <v>4350000</v>
      </c>
      <c r="H15" s="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x14ac:dyDescent="0.35">
      <c r="A16" s="1" t="s">
        <v>192</v>
      </c>
      <c r="B16" s="88"/>
      <c r="C16" s="93"/>
      <c r="D16" s="1">
        <v>100</v>
      </c>
      <c r="E16" s="1">
        <v>45000</v>
      </c>
      <c r="F16" s="1"/>
      <c r="G16" s="90">
        <f t="shared" si="0"/>
        <v>4500000</v>
      </c>
      <c r="H16" s="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02"/>
      <c r="AE16" s="16"/>
    </row>
    <row r="17" spans="1:31" x14ac:dyDescent="0.35">
      <c r="A17" s="1"/>
      <c r="B17" s="1"/>
      <c r="C17" s="1"/>
      <c r="D17" s="1">
        <f>SUM(D13:D16)</f>
        <v>430</v>
      </c>
      <c r="E17" s="1"/>
      <c r="F17" s="1"/>
      <c r="G17" s="90">
        <f>SUM(G13:G16)</f>
        <v>16885000</v>
      </c>
      <c r="H17" s="1"/>
      <c r="S17" s="16"/>
      <c r="T17" s="16"/>
      <c r="U17" s="16"/>
      <c r="V17" s="102"/>
      <c r="W17" s="16"/>
      <c r="X17" s="16"/>
      <c r="Y17" s="16"/>
      <c r="Z17" s="102"/>
      <c r="AA17" s="16"/>
      <c r="AB17" s="16"/>
      <c r="AC17" s="16"/>
      <c r="AD17" s="102"/>
      <c r="AE17" s="16"/>
    </row>
    <row r="18" spans="1:31" x14ac:dyDescent="0.35">
      <c r="A18" s="1" t="s">
        <v>193</v>
      </c>
      <c r="B18" s="88"/>
      <c r="C18" s="1"/>
      <c r="D18" s="1"/>
      <c r="E18" s="1"/>
      <c r="F18" s="1"/>
      <c r="G18" s="1"/>
      <c r="H18" s="1"/>
      <c r="S18" s="16"/>
      <c r="T18" s="16"/>
      <c r="U18" s="16"/>
      <c r="V18" s="102"/>
      <c r="W18" s="16"/>
      <c r="X18" s="16"/>
      <c r="Y18" s="16"/>
      <c r="Z18" s="102"/>
      <c r="AA18" s="16"/>
      <c r="AB18" s="16"/>
      <c r="AC18" s="16"/>
      <c r="AD18" s="102"/>
      <c r="AE18" s="16"/>
    </row>
    <row r="19" spans="1:31" x14ac:dyDescent="0.35">
      <c r="A19" s="1"/>
      <c r="B19" s="87" t="s">
        <v>194</v>
      </c>
      <c r="C19" s="1"/>
      <c r="D19" s="1"/>
      <c r="E19" s="1"/>
      <c r="F19" s="1"/>
      <c r="G19" s="1"/>
      <c r="H19" s="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x14ac:dyDescent="0.35">
      <c r="A20" s="1" t="s">
        <v>195</v>
      </c>
      <c r="B20" s="87"/>
      <c r="C20" s="94"/>
      <c r="D20" s="1"/>
      <c r="E20" s="1"/>
      <c r="F20" s="1"/>
      <c r="G20" s="1"/>
      <c r="H20" s="1"/>
      <c r="S20" s="16"/>
      <c r="T20" s="16"/>
      <c r="U20" s="16"/>
      <c r="V20" s="102"/>
      <c r="W20" s="16"/>
      <c r="X20" s="16"/>
      <c r="Y20" s="16"/>
      <c r="Z20" s="102"/>
      <c r="AA20" s="16"/>
      <c r="AB20" s="16"/>
      <c r="AC20" s="16"/>
      <c r="AD20" s="102"/>
      <c r="AE20" s="16"/>
    </row>
    <row r="21" spans="1:31" x14ac:dyDescent="0.35">
      <c r="A21" s="1" t="s">
        <v>196</v>
      </c>
      <c r="B21" s="87"/>
      <c r="C21" s="94"/>
      <c r="D21" s="1"/>
      <c r="E21" s="1"/>
      <c r="F21" s="1"/>
      <c r="G21" s="1"/>
      <c r="H21" s="1"/>
      <c r="R21" s="2"/>
      <c r="S21" s="16"/>
      <c r="T21" s="16"/>
      <c r="U21" s="16"/>
      <c r="V21" s="102"/>
      <c r="W21" s="16"/>
      <c r="X21" s="16"/>
      <c r="Y21" s="16"/>
      <c r="Z21" s="102"/>
      <c r="AA21" s="16"/>
      <c r="AB21" s="16"/>
      <c r="AC21" s="16"/>
      <c r="AD21" s="102"/>
      <c r="AE21" s="16"/>
    </row>
    <row r="22" spans="1:31" x14ac:dyDescent="0.35">
      <c r="A22" s="1"/>
      <c r="B22" s="87"/>
      <c r="C22" s="94"/>
      <c r="D22" s="1"/>
      <c r="E22" s="1"/>
      <c r="F22" s="1"/>
      <c r="G22" s="1"/>
      <c r="H22" s="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x14ac:dyDescent="0.35">
      <c r="A23" s="1" t="s">
        <v>197</v>
      </c>
      <c r="B23" s="87"/>
      <c r="C23" s="94"/>
      <c r="D23" s="1"/>
      <c r="E23" s="1"/>
      <c r="F23" s="1"/>
      <c r="G23" s="1"/>
      <c r="H23" s="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x14ac:dyDescent="0.35">
      <c r="A24" s="1"/>
      <c r="B24" s="87"/>
      <c r="C24" s="95"/>
      <c r="D24" s="1"/>
      <c r="E24" s="1"/>
      <c r="F24" s="1"/>
      <c r="G24" s="1"/>
      <c r="H24" s="1"/>
      <c r="S24" s="16"/>
      <c r="T24" s="16"/>
      <c r="U24" s="16"/>
      <c r="V24" s="102"/>
      <c r="W24" s="16"/>
      <c r="X24" s="16"/>
      <c r="Y24" s="16"/>
      <c r="Z24" s="102"/>
      <c r="AA24" s="16"/>
      <c r="AB24" s="16"/>
      <c r="AC24" s="16"/>
      <c r="AD24" s="102"/>
      <c r="AE24" s="16"/>
    </row>
    <row r="25" spans="1:31" x14ac:dyDescent="0.35">
      <c r="A25" s="1" t="s">
        <v>198</v>
      </c>
      <c r="B25" s="88"/>
      <c r="C25" s="96"/>
      <c r="D25" s="1"/>
      <c r="E25" s="1"/>
      <c r="F25" s="1"/>
      <c r="G25" s="1"/>
      <c r="H25" s="1"/>
      <c r="S25" s="16"/>
      <c r="T25" s="16"/>
      <c r="U25" s="16"/>
      <c r="V25" s="102"/>
      <c r="W25" s="16"/>
      <c r="X25" s="16"/>
      <c r="Y25" s="16"/>
      <c r="Z25" s="102"/>
      <c r="AA25" s="16"/>
      <c r="AB25" s="16"/>
      <c r="AC25" s="16"/>
      <c r="AD25" s="102"/>
      <c r="AE25" s="16"/>
    </row>
    <row r="26" spans="1:31" hidden="1" x14ac:dyDescent="0.35">
      <c r="A26" s="1"/>
      <c r="B26" s="1"/>
      <c r="C26" s="1"/>
      <c r="D26" s="1"/>
      <c r="E26" s="1"/>
      <c r="F26" s="1"/>
      <c r="G26" s="1"/>
      <c r="H26" s="1"/>
      <c r="S26" s="16"/>
      <c r="T26" s="16"/>
      <c r="U26" s="16"/>
      <c r="V26" s="102"/>
      <c r="W26" s="16"/>
      <c r="X26" s="16"/>
      <c r="Y26" s="16"/>
      <c r="Z26" s="102"/>
      <c r="AA26" s="16"/>
      <c r="AB26" s="16"/>
      <c r="AC26" s="16"/>
      <c r="AD26" s="102"/>
      <c r="AE26" s="16"/>
    </row>
    <row r="27" spans="1:31" hidden="1" x14ac:dyDescent="0.35">
      <c r="A27" s="1" t="s">
        <v>199</v>
      </c>
      <c r="B27" s="1"/>
      <c r="C27" s="1"/>
      <c r="D27" s="1"/>
      <c r="E27" s="1"/>
      <c r="F27" s="1"/>
      <c r="G27" s="1"/>
      <c r="H27" s="1"/>
      <c r="S27" s="16"/>
      <c r="T27" s="16"/>
      <c r="U27" s="16"/>
      <c r="V27" s="102"/>
      <c r="W27" s="16"/>
      <c r="X27" s="16"/>
      <c r="Y27" s="16"/>
      <c r="Z27" s="102"/>
      <c r="AA27" s="16"/>
      <c r="AB27" s="16"/>
      <c r="AC27" s="16"/>
      <c r="AD27" s="102"/>
      <c r="AE27" s="16"/>
    </row>
    <row r="28" spans="1:31" hidden="1" x14ac:dyDescent="0.35">
      <c r="A28" s="1"/>
      <c r="B28" s="1"/>
      <c r="C28" s="1"/>
      <c r="D28" s="1"/>
      <c r="E28" s="1"/>
      <c r="F28" s="1"/>
      <c r="G28" s="1"/>
      <c r="H28" s="1"/>
      <c r="S28" s="16"/>
      <c r="T28" s="16"/>
      <c r="U28" s="16"/>
      <c r="V28" s="102"/>
      <c r="W28" s="16"/>
      <c r="X28" s="16"/>
      <c r="Y28" s="16"/>
      <c r="Z28" s="102"/>
      <c r="AA28" s="16"/>
      <c r="AB28" s="16"/>
      <c r="AC28" s="16"/>
      <c r="AD28" s="102"/>
      <c r="AE28" s="16"/>
    </row>
    <row r="29" spans="1:31" hidden="1" x14ac:dyDescent="0.35">
      <c r="A29" s="1" t="s">
        <v>200</v>
      </c>
      <c r="B29" s="1"/>
      <c r="C29" s="1"/>
      <c r="D29" s="1"/>
      <c r="E29" s="1"/>
      <c r="F29" s="1"/>
      <c r="G29" s="1"/>
      <c r="H29" s="1"/>
      <c r="S29" s="16"/>
      <c r="T29" s="16"/>
      <c r="U29" s="16"/>
      <c r="V29" s="102"/>
      <c r="W29" s="16"/>
      <c r="X29" s="16"/>
      <c r="Y29" s="16"/>
      <c r="Z29" s="102"/>
      <c r="AA29" s="16"/>
      <c r="AB29" s="16"/>
      <c r="AC29" s="16"/>
      <c r="AD29" s="102"/>
      <c r="AE29" s="16"/>
    </row>
    <row r="30" spans="1:31" hidden="1" x14ac:dyDescent="0.35">
      <c r="A30" s="1"/>
      <c r="B30" s="1"/>
      <c r="C30" s="1"/>
      <c r="D30" s="1"/>
      <c r="E30" s="1"/>
      <c r="F30" s="1"/>
      <c r="G30" s="1"/>
      <c r="H30" s="1"/>
      <c r="S30" s="16"/>
      <c r="T30" s="16"/>
      <c r="U30" s="16"/>
      <c r="V30" s="102"/>
      <c r="W30" s="16"/>
      <c r="X30" s="16"/>
      <c r="Y30" s="16"/>
      <c r="Z30" s="102"/>
      <c r="AA30" s="16"/>
      <c r="AB30" s="16"/>
      <c r="AC30" s="16"/>
      <c r="AD30" s="102"/>
      <c r="AE30" s="16"/>
    </row>
    <row r="31" spans="1:31" hidden="1" x14ac:dyDescent="0.35">
      <c r="A31" s="1" t="s">
        <v>201</v>
      </c>
      <c r="B31" s="1"/>
      <c r="C31" s="1"/>
      <c r="D31" s="1"/>
      <c r="E31" s="1"/>
      <c r="F31" s="1"/>
      <c r="G31" s="1"/>
      <c r="H31" s="1"/>
      <c r="S31" s="16"/>
      <c r="T31" s="16"/>
      <c r="U31" s="16"/>
      <c r="V31" s="102"/>
      <c r="W31" s="16"/>
      <c r="X31" s="16"/>
      <c r="Y31" s="16"/>
      <c r="Z31" s="102"/>
      <c r="AA31" s="16"/>
      <c r="AB31" s="16"/>
      <c r="AC31" s="16"/>
      <c r="AD31" s="102"/>
      <c r="AE31" s="16"/>
    </row>
    <row r="32" spans="1:31" hidden="1" x14ac:dyDescent="0.35">
      <c r="A32" s="1"/>
      <c r="B32" s="1"/>
      <c r="C32" s="1"/>
      <c r="D32" s="1"/>
      <c r="E32" s="1"/>
      <c r="F32" s="1"/>
      <c r="G32" s="1"/>
      <c r="H32" s="1"/>
      <c r="S32" s="16"/>
      <c r="T32" s="16"/>
      <c r="U32" s="16"/>
      <c r="V32" s="102"/>
      <c r="W32" s="16"/>
      <c r="X32" s="16"/>
      <c r="Y32" s="16"/>
      <c r="Z32" s="102"/>
      <c r="AA32" s="16"/>
      <c r="AB32" s="16"/>
      <c r="AC32" s="16"/>
      <c r="AD32" s="102"/>
      <c r="AE32" s="16"/>
    </row>
    <row r="33" spans="1:31" hidden="1" x14ac:dyDescent="0.35">
      <c r="A33" s="1" t="s">
        <v>202</v>
      </c>
      <c r="B33" s="1"/>
      <c r="C33" s="1"/>
      <c r="D33" s="1"/>
      <c r="E33" s="1"/>
      <c r="F33" s="1"/>
      <c r="G33" s="1"/>
      <c r="H33" s="1"/>
      <c r="S33" s="16"/>
      <c r="T33" s="16"/>
      <c r="U33" s="16"/>
      <c r="V33" s="102"/>
      <c r="W33" s="16"/>
      <c r="X33" s="16"/>
      <c r="Y33" s="16"/>
      <c r="Z33" s="102"/>
      <c r="AA33" s="16"/>
      <c r="AB33" s="16"/>
      <c r="AC33" s="16"/>
      <c r="AD33" s="102"/>
      <c r="AE33" s="16"/>
    </row>
    <row r="34" spans="1:31" x14ac:dyDescent="0.35">
      <c r="A34" s="1"/>
      <c r="B34" s="1"/>
      <c r="C34" s="1"/>
      <c r="D34" s="1"/>
      <c r="E34" s="1"/>
      <c r="F34" s="1"/>
      <c r="G34" s="1"/>
      <c r="H34" s="1"/>
      <c r="S34" s="16"/>
      <c r="T34" s="16"/>
      <c r="U34" s="16"/>
      <c r="V34" s="102"/>
      <c r="W34" s="16"/>
      <c r="X34" s="16"/>
      <c r="Y34" s="16"/>
      <c r="Z34" s="102"/>
      <c r="AA34" s="16"/>
      <c r="AB34" s="16"/>
      <c r="AC34" s="16"/>
      <c r="AD34" s="102"/>
      <c r="AE34" s="16"/>
    </row>
    <row r="35" spans="1:31" x14ac:dyDescent="0.35">
      <c r="A35" s="1" t="s">
        <v>203</v>
      </c>
      <c r="B35" s="1"/>
      <c r="C35" s="1"/>
      <c r="D35" s="1"/>
      <c r="E35" s="1"/>
      <c r="F35" s="1"/>
      <c r="G35" s="1"/>
      <c r="H35" s="1"/>
      <c r="S35" s="16"/>
      <c r="T35" s="16"/>
      <c r="U35" s="16"/>
      <c r="V35" s="102"/>
      <c r="W35" s="16"/>
      <c r="X35" s="16"/>
      <c r="Y35" s="16"/>
      <c r="Z35" s="102"/>
      <c r="AA35" s="16"/>
      <c r="AB35" s="16"/>
      <c r="AC35" s="16"/>
      <c r="AD35" s="102"/>
      <c r="AE35" s="16"/>
    </row>
    <row r="36" spans="1:31" x14ac:dyDescent="0.35">
      <c r="A36" s="1" t="s">
        <v>204</v>
      </c>
      <c r="B36" s="89"/>
      <c r="C36" s="1"/>
      <c r="D36" s="1"/>
      <c r="E36" s="1"/>
      <c r="F36" s="1"/>
      <c r="G36" s="1"/>
      <c r="H36" s="1"/>
      <c r="S36" s="16"/>
      <c r="T36" s="16"/>
      <c r="U36" s="16"/>
      <c r="V36" s="102"/>
      <c r="W36" s="16"/>
      <c r="X36" s="16"/>
      <c r="Y36" s="16"/>
      <c r="Z36" s="102"/>
      <c r="AA36" s="16"/>
      <c r="AB36" s="16"/>
      <c r="AC36" s="16"/>
      <c r="AD36" s="102"/>
      <c r="AE36" s="16"/>
    </row>
    <row r="37" spans="1:31" x14ac:dyDescent="0.35">
      <c r="A37" s="1" t="s">
        <v>195</v>
      </c>
      <c r="B37" s="1"/>
      <c r="C37" s="1"/>
      <c r="D37" s="1"/>
      <c r="E37" s="1"/>
      <c r="F37" s="1"/>
      <c r="G37" s="1"/>
      <c r="H37" s="1"/>
      <c r="S37" s="16"/>
      <c r="T37" s="16"/>
      <c r="U37" s="16"/>
      <c r="V37" s="102"/>
      <c r="W37" s="16"/>
      <c r="X37" s="16"/>
      <c r="Y37" s="16"/>
      <c r="Z37" s="102"/>
      <c r="AA37" s="16"/>
      <c r="AB37" s="16"/>
      <c r="AC37" s="16"/>
      <c r="AD37" s="102"/>
      <c r="AE37" s="16"/>
    </row>
    <row r="38" spans="1:31" x14ac:dyDescent="0.35">
      <c r="A38" s="1" t="s">
        <v>205</v>
      </c>
      <c r="B38" s="1"/>
      <c r="C38" s="1"/>
      <c r="D38" s="1"/>
      <c r="E38" s="1"/>
      <c r="F38" s="1"/>
      <c r="G38" s="1"/>
      <c r="H38" s="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x14ac:dyDescent="0.35">
      <c r="A39" s="1" t="s">
        <v>206</v>
      </c>
      <c r="B39" s="89"/>
      <c r="C39" s="1"/>
      <c r="D39" s="1"/>
      <c r="E39" s="1"/>
      <c r="F39" s="1"/>
      <c r="G39" s="1"/>
      <c r="H39" s="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x14ac:dyDescent="0.35">
      <c r="A40" s="1" t="s">
        <v>207</v>
      </c>
      <c r="B40" s="1"/>
      <c r="C40" s="1"/>
      <c r="D40" s="1"/>
      <c r="E40" s="1"/>
      <c r="F40" s="1"/>
      <c r="G40" s="1"/>
      <c r="H40" s="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x14ac:dyDescent="0.35">
      <c r="A41" s="1" t="s">
        <v>208</v>
      </c>
      <c r="B41" s="1"/>
      <c r="C41" s="1"/>
      <c r="D41" s="1"/>
      <c r="E41" s="1"/>
      <c r="F41" s="1"/>
      <c r="G41" s="1"/>
      <c r="H41" s="1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x14ac:dyDescent="0.35">
      <c r="A42" s="1" t="s">
        <v>209</v>
      </c>
      <c r="B42" s="89"/>
      <c r="C42" s="1"/>
      <c r="D42" s="1"/>
      <c r="E42" s="1"/>
      <c r="F42" s="1"/>
      <c r="G42" s="1"/>
      <c r="H42" s="1"/>
    </row>
    <row r="43" spans="1:31" x14ac:dyDescent="0.35">
      <c r="A43" s="1"/>
      <c r="B43" s="1"/>
      <c r="C43" s="1"/>
      <c r="D43" s="1"/>
      <c r="E43" s="1"/>
      <c r="F43" s="1"/>
      <c r="G43" s="1"/>
      <c r="H43" s="1"/>
    </row>
    <row r="44" spans="1:31" x14ac:dyDescent="0.35">
      <c r="A44" s="1" t="s">
        <v>210</v>
      </c>
      <c r="B44" s="1"/>
      <c r="C44" s="1"/>
      <c r="D44" s="1"/>
      <c r="E44" s="1"/>
      <c r="F44" s="1"/>
      <c r="G44" s="1"/>
      <c r="H44" s="1"/>
    </row>
    <row r="45" spans="1:31" x14ac:dyDescent="0.35">
      <c r="A45" s="1"/>
      <c r="B45" s="1"/>
      <c r="C45" s="1"/>
      <c r="D45" s="1"/>
      <c r="E45" s="1"/>
      <c r="F45" s="1"/>
      <c r="G45" s="1"/>
      <c r="H45" s="1"/>
    </row>
    <row r="46" spans="1:31" x14ac:dyDescent="0.35">
      <c r="A46" s="1" t="s">
        <v>211</v>
      </c>
      <c r="B46" s="1"/>
      <c r="C46" s="1"/>
      <c r="D46" s="1"/>
      <c r="E46" s="1"/>
      <c r="F46" s="1"/>
      <c r="G46" s="1"/>
      <c r="H46" s="1"/>
    </row>
    <row r="47" spans="1:31" x14ac:dyDescent="0.35">
      <c r="A47" s="1"/>
      <c r="B47" s="1"/>
      <c r="C47" s="1"/>
      <c r="D47" s="1"/>
      <c r="E47" s="1"/>
      <c r="F47" s="1"/>
      <c r="G47" s="1"/>
      <c r="H47" s="1"/>
    </row>
    <row r="48" spans="1:31" x14ac:dyDescent="0.35">
      <c r="A48" s="2" t="s">
        <v>0</v>
      </c>
      <c r="B48" s="1"/>
      <c r="C48" s="1"/>
      <c r="D48" s="1"/>
      <c r="E48" s="1"/>
      <c r="F48" s="1"/>
      <c r="G48" s="1"/>
      <c r="H48" s="1"/>
    </row>
    <row r="49" spans="1:20" x14ac:dyDescent="0.35">
      <c r="A49" s="1" t="s">
        <v>212</v>
      </c>
      <c r="B49" s="1"/>
      <c r="C49" s="1"/>
      <c r="D49" s="1"/>
      <c r="E49" s="1"/>
      <c r="G49" s="1"/>
      <c r="H49" s="1"/>
      <c r="T49" s="20"/>
    </row>
    <row r="50" spans="1:20" x14ac:dyDescent="0.35">
      <c r="A50" s="1"/>
      <c r="B50" s="1"/>
      <c r="C50" s="1"/>
      <c r="D50" s="1"/>
      <c r="E50" s="1"/>
      <c r="F50" s="1"/>
      <c r="G50" s="1"/>
      <c r="H50" s="1"/>
    </row>
  </sheetData>
  <phoneticPr fontId="37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B5BD-6CF3-4B64-B2BA-2CDEE7CEC239}">
  <dimension ref="A1:L60"/>
  <sheetViews>
    <sheetView topLeftCell="A51" workbookViewId="0">
      <selection activeCell="O7" sqref="O7"/>
    </sheetView>
  </sheetViews>
  <sheetFormatPr defaultRowHeight="14.5" x14ac:dyDescent="0.35"/>
  <cols>
    <col min="3" max="3" width="29" bestFit="1" customWidth="1"/>
    <col min="6" max="6" width="39.81640625" bestFit="1" customWidth="1"/>
  </cols>
  <sheetData>
    <row r="1" spans="1:6" ht="26" x14ac:dyDescent="0.6">
      <c r="B1" s="97" t="s">
        <v>213</v>
      </c>
      <c r="C1" s="97"/>
      <c r="D1" s="97"/>
      <c r="E1" s="97"/>
      <c r="F1" s="97" t="s">
        <v>214</v>
      </c>
    </row>
    <row r="3" spans="1:6" x14ac:dyDescent="0.35">
      <c r="A3" t="s">
        <v>215</v>
      </c>
    </row>
    <row r="5" spans="1:6" x14ac:dyDescent="0.35">
      <c r="A5" t="s">
        <v>216</v>
      </c>
    </row>
    <row r="6" spans="1:6" x14ac:dyDescent="0.35">
      <c r="A6" t="s">
        <v>217</v>
      </c>
      <c r="B6" t="s">
        <v>218</v>
      </c>
    </row>
    <row r="7" spans="1:6" x14ac:dyDescent="0.35">
      <c r="B7" t="s">
        <v>219</v>
      </c>
    </row>
    <row r="8" spans="1:6" x14ac:dyDescent="0.35">
      <c r="B8" t="s">
        <v>220</v>
      </c>
    </row>
    <row r="9" spans="1:6" x14ac:dyDescent="0.35">
      <c r="B9" t="s">
        <v>221</v>
      </c>
      <c r="C9" t="s">
        <v>222</v>
      </c>
      <c r="F9" t="s">
        <v>223</v>
      </c>
    </row>
    <row r="10" spans="1:6" x14ac:dyDescent="0.35">
      <c r="B10" t="s">
        <v>224</v>
      </c>
      <c r="C10" s="98">
        <v>100000000</v>
      </c>
      <c r="D10" s="98"/>
      <c r="E10" s="98"/>
      <c r="F10" s="98">
        <v>20000000</v>
      </c>
    </row>
    <row r="11" spans="1:6" x14ac:dyDescent="0.35">
      <c r="B11" t="s">
        <v>108</v>
      </c>
      <c r="C11" s="98">
        <v>125000000</v>
      </c>
      <c r="D11" s="98"/>
      <c r="E11" s="98"/>
      <c r="F11" s="98">
        <v>25000000</v>
      </c>
    </row>
    <row r="12" spans="1:6" x14ac:dyDescent="0.35">
      <c r="B12" t="s">
        <v>225</v>
      </c>
      <c r="C12" s="98">
        <v>150000000</v>
      </c>
      <c r="D12" s="98"/>
      <c r="E12" s="98"/>
      <c r="F12" s="98">
        <v>27000000</v>
      </c>
    </row>
    <row r="13" spans="1:6" x14ac:dyDescent="0.35">
      <c r="B13" t="s">
        <v>110</v>
      </c>
      <c r="C13" s="98">
        <v>175000000</v>
      </c>
      <c r="D13" s="98"/>
      <c r="E13" s="98"/>
      <c r="F13" s="98">
        <v>30000000</v>
      </c>
    </row>
    <row r="14" spans="1:6" x14ac:dyDescent="0.35">
      <c r="B14" t="s">
        <v>99</v>
      </c>
      <c r="C14" s="98">
        <v>200000000</v>
      </c>
      <c r="D14" s="98"/>
      <c r="E14" s="98"/>
      <c r="F14" s="98">
        <v>30000000</v>
      </c>
    </row>
    <row r="15" spans="1:6" x14ac:dyDescent="0.35">
      <c r="B15" t="s">
        <v>226</v>
      </c>
      <c r="C15" s="98">
        <v>250000000</v>
      </c>
      <c r="D15" s="98"/>
      <c r="E15" s="98"/>
      <c r="F15" s="98">
        <v>30000000</v>
      </c>
    </row>
    <row r="17" spans="2:4" ht="15.5" x14ac:dyDescent="0.35">
      <c r="B17" t="s">
        <v>227</v>
      </c>
    </row>
    <row r="18" spans="2:4" ht="15.5" x14ac:dyDescent="0.35">
      <c r="B18" t="s">
        <v>228</v>
      </c>
    </row>
    <row r="19" spans="2:4" x14ac:dyDescent="0.35">
      <c r="B19" t="s">
        <v>229</v>
      </c>
    </row>
    <row r="20" spans="2:4" ht="15.5" x14ac:dyDescent="0.35">
      <c r="B20" t="s">
        <v>230</v>
      </c>
    </row>
    <row r="21" spans="2:4" x14ac:dyDescent="0.35">
      <c r="B21" t="s">
        <v>231</v>
      </c>
    </row>
    <row r="22" spans="2:4" x14ac:dyDescent="0.35">
      <c r="B22" t="s">
        <v>232</v>
      </c>
    </row>
    <row r="23" spans="2:4" x14ac:dyDescent="0.35">
      <c r="B23" t="s">
        <v>233</v>
      </c>
    </row>
    <row r="24" spans="2:4" x14ac:dyDescent="0.35">
      <c r="B24" t="s">
        <v>234</v>
      </c>
    </row>
    <row r="25" spans="2:4" ht="15.5" x14ac:dyDescent="0.35">
      <c r="B25" t="s">
        <v>235</v>
      </c>
    </row>
    <row r="26" spans="2:4" x14ac:dyDescent="0.35">
      <c r="B26" t="s">
        <v>236</v>
      </c>
      <c r="C26" t="s">
        <v>237</v>
      </c>
    </row>
    <row r="27" spans="2:4" x14ac:dyDescent="0.35">
      <c r="B27" t="s">
        <v>238</v>
      </c>
      <c r="D27" s="99">
        <v>0.4</v>
      </c>
    </row>
    <row r="28" spans="2:4" x14ac:dyDescent="0.35">
      <c r="B28" t="s">
        <v>239</v>
      </c>
      <c r="D28" s="99">
        <v>0.3</v>
      </c>
    </row>
    <row r="29" spans="2:4" x14ac:dyDescent="0.35">
      <c r="B29" t="s">
        <v>240</v>
      </c>
      <c r="D29" s="99">
        <v>0.2</v>
      </c>
    </row>
    <row r="30" spans="2:4" x14ac:dyDescent="0.35">
      <c r="B30" t="s">
        <v>241</v>
      </c>
      <c r="D30" s="99">
        <v>0.05</v>
      </c>
    </row>
    <row r="31" spans="2:4" x14ac:dyDescent="0.35">
      <c r="B31" t="s">
        <v>242</v>
      </c>
      <c r="D31" s="99">
        <v>0.05</v>
      </c>
    </row>
    <row r="32" spans="2:4" x14ac:dyDescent="0.35">
      <c r="D32" s="99">
        <v>1</v>
      </c>
    </row>
    <row r="34" spans="2:5" ht="15.5" x14ac:dyDescent="0.35">
      <c r="B34" t="s">
        <v>243</v>
      </c>
    </row>
    <row r="35" spans="2:5" x14ac:dyDescent="0.35">
      <c r="B35" t="s">
        <v>244</v>
      </c>
      <c r="E35" t="s">
        <v>245</v>
      </c>
    </row>
    <row r="36" spans="2:5" x14ac:dyDescent="0.35">
      <c r="B36" t="s">
        <v>246</v>
      </c>
      <c r="E36" t="s">
        <v>247</v>
      </c>
    </row>
    <row r="37" spans="2:5" x14ac:dyDescent="0.35">
      <c r="B37" t="s">
        <v>248</v>
      </c>
    </row>
    <row r="38" spans="2:5" x14ac:dyDescent="0.35">
      <c r="B38" t="s">
        <v>249</v>
      </c>
      <c r="E38" t="s">
        <v>250</v>
      </c>
    </row>
    <row r="39" spans="2:5" x14ac:dyDescent="0.35">
      <c r="B39" t="s">
        <v>251</v>
      </c>
      <c r="E39" t="s">
        <v>252</v>
      </c>
    </row>
    <row r="40" spans="2:5" x14ac:dyDescent="0.35">
      <c r="B40" t="s">
        <v>253</v>
      </c>
      <c r="E40" t="s">
        <v>250</v>
      </c>
    </row>
    <row r="41" spans="2:5" x14ac:dyDescent="0.35">
      <c r="B41" t="s">
        <v>254</v>
      </c>
    </row>
    <row r="42" spans="2:5" x14ac:dyDescent="0.35">
      <c r="B42" t="s">
        <v>249</v>
      </c>
      <c r="E42" t="s">
        <v>255</v>
      </c>
    </row>
    <row r="43" spans="2:5" x14ac:dyDescent="0.35">
      <c r="B43" t="s">
        <v>256</v>
      </c>
      <c r="E43" t="s">
        <v>257</v>
      </c>
    </row>
    <row r="44" spans="2:5" x14ac:dyDescent="0.35">
      <c r="B44" t="s">
        <v>258</v>
      </c>
    </row>
    <row r="45" spans="2:5" x14ac:dyDescent="0.35">
      <c r="B45" t="s">
        <v>259</v>
      </c>
    </row>
    <row r="46" spans="2:5" ht="15.5" x14ac:dyDescent="0.35">
      <c r="B46" t="s">
        <v>260</v>
      </c>
    </row>
    <row r="47" spans="2:5" x14ac:dyDescent="0.35">
      <c r="B47" t="s">
        <v>261</v>
      </c>
    </row>
    <row r="48" spans="2:5" x14ac:dyDescent="0.35">
      <c r="B48" t="s">
        <v>262</v>
      </c>
      <c r="C48" s="98">
        <v>67000000</v>
      </c>
    </row>
    <row r="49" spans="2:12" x14ac:dyDescent="0.35">
      <c r="B49" t="s">
        <v>263</v>
      </c>
      <c r="C49" s="98">
        <v>67500000</v>
      </c>
    </row>
    <row r="50" spans="2:12" x14ac:dyDescent="0.35">
      <c r="B50" t="s">
        <v>264</v>
      </c>
      <c r="C50" s="98">
        <v>65500000</v>
      </c>
    </row>
    <row r="51" spans="2:12" x14ac:dyDescent="0.35">
      <c r="B51" t="s">
        <v>265</v>
      </c>
      <c r="C51" s="98">
        <v>69000000</v>
      </c>
    </row>
    <row r="52" spans="2:12" x14ac:dyDescent="0.35">
      <c r="B52" t="s">
        <v>266</v>
      </c>
      <c r="C52" s="98">
        <v>67000000</v>
      </c>
    </row>
    <row r="53" spans="2:12" x14ac:dyDescent="0.35">
      <c r="B53" t="s">
        <v>267</v>
      </c>
      <c r="C53" s="98">
        <v>71000000</v>
      </c>
    </row>
    <row r="54" spans="2:12" ht="15.5" x14ac:dyDescent="0.35">
      <c r="B54" t="s">
        <v>268</v>
      </c>
    </row>
    <row r="55" spans="2:12" x14ac:dyDescent="0.35">
      <c r="B55" t="s">
        <v>269</v>
      </c>
    </row>
    <row r="56" spans="2:12" ht="15.5" x14ac:dyDescent="0.35">
      <c r="B56" t="s">
        <v>270</v>
      </c>
    </row>
    <row r="58" spans="2:12" x14ac:dyDescent="0.35">
      <c r="B58" t="s">
        <v>0</v>
      </c>
    </row>
    <row r="59" spans="2:12" x14ac:dyDescent="0.35">
      <c r="B59" t="s">
        <v>271</v>
      </c>
    </row>
    <row r="60" spans="2:12" x14ac:dyDescent="0.35">
      <c r="L60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7012-6FDE-4A9B-9EC9-5E4E556C02B2}">
  <dimension ref="A1:J28"/>
  <sheetViews>
    <sheetView topLeftCell="A13" workbookViewId="0">
      <selection sqref="A1:XFD1048576"/>
    </sheetView>
  </sheetViews>
  <sheetFormatPr defaultColWidth="9.1796875" defaultRowHeight="14" x14ac:dyDescent="0.3"/>
  <cols>
    <col min="1" max="1" width="24" style="35" customWidth="1"/>
    <col min="2" max="2" width="21.81640625" style="35" customWidth="1"/>
    <col min="3" max="3" width="27" style="35" customWidth="1"/>
    <col min="4" max="4" width="9.1796875" style="35"/>
    <col min="5" max="5" width="12.7265625" style="35" customWidth="1"/>
    <col min="6" max="6" width="18.54296875" style="35" customWidth="1"/>
    <col min="7" max="7" width="26" style="35" customWidth="1"/>
    <col min="8" max="8" width="23.54296875" style="35" customWidth="1"/>
    <col min="9" max="9" width="14.54296875" style="35" customWidth="1"/>
    <col min="10" max="10" width="16.54296875" style="35" customWidth="1"/>
    <col min="11" max="16384" width="9.1796875" style="35"/>
  </cols>
  <sheetData>
    <row r="1" spans="1:10" ht="20.5" x14ac:dyDescent="0.45">
      <c r="A1" s="3" t="s">
        <v>75</v>
      </c>
      <c r="B1" s="3"/>
      <c r="C1" s="4"/>
      <c r="D1" s="4"/>
      <c r="E1" s="4"/>
      <c r="F1" s="4"/>
      <c r="G1" s="4"/>
      <c r="H1" s="4"/>
      <c r="I1" s="1"/>
      <c r="J1" s="1"/>
    </row>
    <row r="2" spans="1:10" ht="20.5" x14ac:dyDescent="0.45">
      <c r="A2" s="4" t="s">
        <v>275</v>
      </c>
      <c r="B2" s="4"/>
      <c r="C2" s="4"/>
      <c r="D2" s="4"/>
      <c r="E2" s="4"/>
      <c r="F2" s="3"/>
      <c r="G2" s="4"/>
      <c r="H2" s="4"/>
      <c r="I2" s="1"/>
      <c r="J2" s="1"/>
    </row>
    <row r="3" spans="1:10" ht="20.5" x14ac:dyDescent="0.45">
      <c r="A3" s="4"/>
      <c r="B3" s="4"/>
      <c r="C3" s="4"/>
      <c r="D3" s="4"/>
      <c r="E3" s="4"/>
      <c r="F3" s="4"/>
      <c r="G3" s="4"/>
      <c r="H3" s="4"/>
      <c r="I3" s="1"/>
      <c r="J3" s="1"/>
    </row>
    <row r="4" spans="1:10" ht="20.5" x14ac:dyDescent="0.45">
      <c r="A4" s="4" t="s">
        <v>276</v>
      </c>
      <c r="B4" s="4"/>
      <c r="C4" s="4"/>
      <c r="D4" s="4"/>
      <c r="E4" s="4"/>
      <c r="F4" s="4"/>
      <c r="G4" s="4"/>
      <c r="H4" s="4"/>
      <c r="I4" s="1"/>
      <c r="J4" s="1"/>
    </row>
    <row r="5" spans="1:10" ht="20.5" x14ac:dyDescent="0.45">
      <c r="A5" s="4"/>
      <c r="B5" s="4"/>
      <c r="C5" s="4"/>
      <c r="D5" s="4"/>
      <c r="E5" s="4"/>
      <c r="F5" s="4"/>
      <c r="G5" s="4"/>
      <c r="H5" s="4"/>
      <c r="I5" s="1"/>
      <c r="J5" s="1"/>
    </row>
    <row r="6" spans="1:10" ht="20.5" x14ac:dyDescent="0.45">
      <c r="A6" s="4"/>
      <c r="B6" s="3" t="s">
        <v>135</v>
      </c>
      <c r="C6" s="3" t="s">
        <v>277</v>
      </c>
      <c r="D6" s="4"/>
      <c r="E6" s="4"/>
      <c r="F6" s="4"/>
      <c r="G6" s="4"/>
      <c r="H6" s="4"/>
      <c r="I6" s="1"/>
      <c r="J6" s="1"/>
    </row>
    <row r="7" spans="1:10" ht="20.5" x14ac:dyDescent="0.45">
      <c r="A7" s="103">
        <v>45292</v>
      </c>
      <c r="B7" s="104">
        <v>600000</v>
      </c>
      <c r="C7" s="78">
        <v>72000</v>
      </c>
      <c r="D7" s="4"/>
      <c r="E7" s="4"/>
      <c r="F7" s="4"/>
      <c r="G7" s="1"/>
      <c r="H7" s="1"/>
      <c r="I7" s="1"/>
      <c r="J7" s="1"/>
    </row>
    <row r="8" spans="1:10" ht="20.5" x14ac:dyDescent="0.45">
      <c r="A8" s="103">
        <v>45323</v>
      </c>
      <c r="B8" s="104">
        <v>480000</v>
      </c>
      <c r="C8" s="78">
        <v>56000</v>
      </c>
      <c r="D8" s="4"/>
      <c r="E8" s="4"/>
      <c r="F8" s="4"/>
      <c r="G8" s="4"/>
      <c r="H8" s="4"/>
      <c r="I8" s="1"/>
      <c r="J8" s="1"/>
    </row>
    <row r="9" spans="1:10" ht="20.5" x14ac:dyDescent="0.45">
      <c r="A9" s="103">
        <v>45352</v>
      </c>
      <c r="B9" s="104">
        <v>800000</v>
      </c>
      <c r="C9" s="78">
        <v>92000</v>
      </c>
      <c r="D9" s="4"/>
      <c r="E9" s="4"/>
      <c r="F9" s="4"/>
      <c r="G9" s="4"/>
      <c r="H9" s="4"/>
      <c r="I9" s="1"/>
      <c r="J9" s="1"/>
    </row>
    <row r="10" spans="1:10" ht="20.5" x14ac:dyDescent="0.45">
      <c r="A10" s="103">
        <v>45383</v>
      </c>
      <c r="B10" s="104">
        <v>680000</v>
      </c>
      <c r="C10" s="78">
        <v>76000</v>
      </c>
      <c r="D10" s="4"/>
      <c r="E10" s="4"/>
      <c r="F10" s="4"/>
      <c r="G10" s="4"/>
      <c r="H10" s="4"/>
      <c r="I10" s="1"/>
      <c r="J10" s="1"/>
    </row>
    <row r="11" spans="1:10" ht="20.5" x14ac:dyDescent="0.45">
      <c r="A11" s="103">
        <v>45413</v>
      </c>
      <c r="B11" s="104">
        <v>480000</v>
      </c>
      <c r="C11" s="78">
        <v>64000</v>
      </c>
      <c r="D11" s="4"/>
      <c r="E11" s="4"/>
      <c r="F11" s="4"/>
      <c r="G11" s="4"/>
      <c r="H11" s="4"/>
      <c r="I11" s="1"/>
      <c r="J11" s="1"/>
    </row>
    <row r="12" spans="1:10" ht="20.5" x14ac:dyDescent="0.45">
      <c r="A12" s="103">
        <v>45444</v>
      </c>
      <c r="B12" s="104">
        <v>1000000</v>
      </c>
      <c r="C12" s="78">
        <v>120000</v>
      </c>
      <c r="D12" s="4"/>
      <c r="E12" s="4"/>
      <c r="F12" s="79"/>
      <c r="G12" s="4"/>
      <c r="H12" s="4"/>
      <c r="I12" s="1"/>
      <c r="J12" s="1"/>
    </row>
    <row r="13" spans="1:10" ht="20.5" x14ac:dyDescent="0.45">
      <c r="A13" s="103">
        <v>45474</v>
      </c>
      <c r="B13" s="104">
        <v>880000</v>
      </c>
      <c r="C13" s="78">
        <v>108000</v>
      </c>
      <c r="D13" s="4"/>
      <c r="E13" s="4"/>
      <c r="F13" s="4"/>
      <c r="G13" s="4"/>
      <c r="H13" s="4"/>
      <c r="I13" s="1"/>
      <c r="J13" s="1"/>
    </row>
    <row r="14" spans="1:10" ht="20.5" x14ac:dyDescent="0.45">
      <c r="A14" s="103">
        <v>45505</v>
      </c>
      <c r="B14" s="104">
        <v>360000</v>
      </c>
      <c r="C14" s="78">
        <v>44000</v>
      </c>
      <c r="D14" s="4"/>
      <c r="E14" s="4"/>
      <c r="F14" s="4"/>
      <c r="G14" s="4"/>
      <c r="H14" s="4"/>
      <c r="I14" s="1"/>
      <c r="J14" s="1"/>
    </row>
    <row r="15" spans="1:10" ht="20.5" x14ac:dyDescent="0.45">
      <c r="A15" s="103">
        <v>45536</v>
      </c>
      <c r="B15" s="104">
        <v>720000</v>
      </c>
      <c r="C15" s="78">
        <v>96000</v>
      </c>
      <c r="D15" s="4"/>
      <c r="E15" s="4"/>
      <c r="F15" s="105"/>
      <c r="G15" s="4"/>
      <c r="H15" s="4"/>
      <c r="I15" s="1"/>
      <c r="J15" s="1"/>
    </row>
    <row r="16" spans="1:10" ht="20.5" x14ac:dyDescent="0.45">
      <c r="A16" s="103">
        <v>45566</v>
      </c>
      <c r="B16" s="104">
        <v>1200000</v>
      </c>
      <c r="C16" s="78">
        <v>128000</v>
      </c>
      <c r="D16" s="4"/>
      <c r="E16" s="4"/>
      <c r="F16" s="4"/>
      <c r="G16" s="4"/>
      <c r="H16" s="4"/>
      <c r="I16" s="1"/>
      <c r="J16" s="1"/>
    </row>
    <row r="17" spans="1:10" ht="20.5" x14ac:dyDescent="0.45">
      <c r="A17" s="103">
        <v>45597</v>
      </c>
      <c r="B17" s="104">
        <v>1120000</v>
      </c>
      <c r="C17" s="78">
        <v>116000</v>
      </c>
      <c r="D17" s="4"/>
      <c r="E17" s="4"/>
      <c r="F17" s="4"/>
      <c r="G17" s="4"/>
      <c r="H17" s="4"/>
      <c r="I17" s="1"/>
      <c r="J17" s="1"/>
    </row>
    <row r="18" spans="1:10" ht="20.5" x14ac:dyDescent="0.45">
      <c r="A18" s="103">
        <v>45627</v>
      </c>
      <c r="B18" s="104">
        <v>1400000</v>
      </c>
      <c r="C18" s="78">
        <v>144000</v>
      </c>
      <c r="D18" s="4"/>
      <c r="E18" s="4"/>
      <c r="F18" s="4"/>
      <c r="G18" s="4"/>
      <c r="H18" s="4"/>
      <c r="I18" s="1"/>
      <c r="J18" s="1"/>
    </row>
    <row r="19" spans="1:10" ht="20.5" x14ac:dyDescent="0.45">
      <c r="D19" s="4"/>
      <c r="E19" s="4"/>
      <c r="F19" s="4"/>
      <c r="G19" s="4"/>
      <c r="H19" s="4"/>
      <c r="I19" s="1"/>
      <c r="J19" s="1"/>
    </row>
    <row r="20" spans="1:10" ht="20.5" x14ac:dyDescent="0.45">
      <c r="A20" s="4"/>
      <c r="B20" s="106"/>
      <c r="C20" s="4"/>
      <c r="D20" s="4"/>
      <c r="E20" s="4"/>
      <c r="F20" s="4"/>
      <c r="G20" s="4"/>
      <c r="H20" s="4"/>
      <c r="I20" s="1"/>
      <c r="J20" s="1"/>
    </row>
    <row r="21" spans="1:10" ht="20.5" x14ac:dyDescent="0.45">
      <c r="A21" s="3" t="s">
        <v>0</v>
      </c>
      <c r="B21" s="107"/>
      <c r="C21" s="4"/>
      <c r="D21" s="4"/>
      <c r="E21" s="4"/>
      <c r="F21" s="4"/>
      <c r="G21" s="4"/>
      <c r="H21" s="4"/>
      <c r="I21" s="1"/>
      <c r="J21" s="1"/>
    </row>
    <row r="22" spans="1:10" ht="20.5" x14ac:dyDescent="0.45">
      <c r="A22" s="4" t="s">
        <v>278</v>
      </c>
      <c r="B22" s="107"/>
      <c r="C22" s="4"/>
      <c r="D22" s="4"/>
      <c r="E22" s="4"/>
      <c r="F22" s="4"/>
      <c r="G22" s="4"/>
      <c r="H22" s="81" t="s">
        <v>12</v>
      </c>
      <c r="I22" s="1"/>
      <c r="J22" s="1"/>
    </row>
    <row r="23" spans="1:10" ht="20.5" x14ac:dyDescent="0.45">
      <c r="A23" s="4"/>
      <c r="B23" s="107"/>
      <c r="C23" s="4"/>
      <c r="D23" s="4"/>
      <c r="E23" s="4"/>
      <c r="F23" s="4"/>
      <c r="G23" s="4"/>
      <c r="H23" s="81"/>
      <c r="I23" s="1"/>
      <c r="J23" s="1"/>
    </row>
    <row r="24" spans="1:10" ht="20.5" x14ac:dyDescent="0.45">
      <c r="A24" s="4" t="s">
        <v>279</v>
      </c>
      <c r="B24" s="107"/>
      <c r="C24" s="4"/>
      <c r="D24" s="4"/>
      <c r="E24" s="4"/>
      <c r="F24" s="4"/>
      <c r="G24" s="4"/>
      <c r="H24" s="81" t="s">
        <v>16</v>
      </c>
      <c r="I24" s="1"/>
      <c r="J24" s="1"/>
    </row>
    <row r="25" spans="1:10" ht="20.5" x14ac:dyDescent="0.45">
      <c r="A25" s="4"/>
      <c r="B25" s="107"/>
      <c r="C25" s="4"/>
      <c r="D25" s="4"/>
      <c r="E25" s="4"/>
      <c r="F25" s="4"/>
      <c r="G25" s="4"/>
      <c r="H25" s="81"/>
      <c r="I25" s="1"/>
      <c r="J25" s="1"/>
    </row>
    <row r="26" spans="1:10" ht="20.5" x14ac:dyDescent="0.45">
      <c r="A26" s="4" t="s">
        <v>280</v>
      </c>
      <c r="B26" s="107"/>
      <c r="C26" s="4"/>
      <c r="D26" s="4"/>
      <c r="E26" s="4"/>
      <c r="F26" s="4"/>
      <c r="G26" s="4"/>
      <c r="H26" s="81" t="s">
        <v>12</v>
      </c>
      <c r="I26" s="1"/>
      <c r="J26" s="1"/>
    </row>
    <row r="27" spans="1:10" ht="20.5" x14ac:dyDescent="0.45">
      <c r="A27" s="4"/>
      <c r="B27" s="106"/>
      <c r="C27" s="4"/>
      <c r="D27" s="4"/>
      <c r="E27" s="4"/>
      <c r="F27" s="4"/>
      <c r="G27" s="4"/>
      <c r="H27" s="82" t="s">
        <v>13</v>
      </c>
      <c r="I27" s="1"/>
      <c r="J27" s="1"/>
    </row>
    <row r="28" spans="1:10" ht="20.5" x14ac:dyDescent="0.45">
      <c r="A28" s="4"/>
      <c r="B28" s="4"/>
      <c r="C28" s="4"/>
      <c r="D28" s="4"/>
      <c r="E28" s="4"/>
      <c r="F28" s="4"/>
      <c r="G28" s="108"/>
      <c r="H28" s="4"/>
      <c r="I28" s="1"/>
      <c r="J28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4C34-9379-465D-9C1F-57097FD524FF}">
  <dimension ref="A1:J29"/>
  <sheetViews>
    <sheetView tabSelected="1" workbookViewId="0">
      <selection activeCell="J14" sqref="J14:J18"/>
    </sheetView>
  </sheetViews>
  <sheetFormatPr defaultRowHeight="14.5" x14ac:dyDescent="0.35"/>
  <cols>
    <col min="1" max="1" width="30.81640625" customWidth="1"/>
    <col min="2" max="2" width="12.08984375" customWidth="1"/>
    <col min="3" max="3" width="16.1796875" customWidth="1"/>
  </cols>
  <sheetData>
    <row r="1" spans="1:10" ht="15.5" x14ac:dyDescent="0.35">
      <c r="A1" s="2" t="s">
        <v>75</v>
      </c>
      <c r="B1" s="2"/>
      <c r="C1" s="2"/>
      <c r="D1" s="1"/>
      <c r="E1" s="1"/>
      <c r="F1" s="1"/>
    </row>
    <row r="2" spans="1:10" ht="15.5" x14ac:dyDescent="0.35">
      <c r="A2" s="114" t="s">
        <v>284</v>
      </c>
      <c r="B2" s="115"/>
      <c r="C2" s="116"/>
      <c r="D2" s="116"/>
      <c r="E2" s="116"/>
      <c r="F2" s="116"/>
    </row>
    <row r="3" spans="1:10" ht="15.5" x14ac:dyDescent="0.35">
      <c r="A3" s="114"/>
      <c r="B3" s="115"/>
      <c r="C3" s="116"/>
      <c r="D3" s="116"/>
      <c r="E3" s="116"/>
      <c r="F3" s="116"/>
    </row>
    <row r="4" spans="1:10" ht="15.5" x14ac:dyDescent="0.35">
      <c r="A4" s="116" t="s">
        <v>285</v>
      </c>
      <c r="B4" s="115"/>
      <c r="C4" s="116"/>
      <c r="D4" s="116"/>
      <c r="E4" s="116"/>
      <c r="F4" s="116"/>
    </row>
    <row r="5" spans="1:10" ht="15.5" x14ac:dyDescent="0.35">
      <c r="A5" s="116" t="s">
        <v>286</v>
      </c>
      <c r="B5" s="115"/>
      <c r="C5" s="116"/>
      <c r="D5" s="116"/>
      <c r="E5" s="116"/>
      <c r="F5" s="116"/>
    </row>
    <row r="6" spans="1:10" ht="15.5" x14ac:dyDescent="0.35">
      <c r="A6" s="116"/>
      <c r="B6" s="115"/>
      <c r="C6" s="116"/>
      <c r="D6" s="116"/>
      <c r="E6" s="116"/>
      <c r="F6" s="116"/>
    </row>
    <row r="7" spans="1:10" ht="15.5" x14ac:dyDescent="0.35">
      <c r="A7" s="116"/>
      <c r="B7" s="117" t="s">
        <v>287</v>
      </c>
      <c r="C7" s="117" t="s">
        <v>288</v>
      </c>
      <c r="D7" s="116"/>
      <c r="E7" s="116"/>
      <c r="F7" s="116"/>
    </row>
    <row r="8" spans="1:10" ht="15.5" x14ac:dyDescent="0.35">
      <c r="A8" s="114" t="s">
        <v>79</v>
      </c>
      <c r="B8" s="118">
        <v>700</v>
      </c>
      <c r="C8" s="118">
        <v>900</v>
      </c>
      <c r="D8" s="116"/>
      <c r="E8" s="116"/>
      <c r="F8" s="116"/>
    </row>
    <row r="9" spans="1:10" ht="15.5" x14ac:dyDescent="0.35">
      <c r="A9" s="114" t="s">
        <v>289</v>
      </c>
      <c r="B9" s="119">
        <v>300</v>
      </c>
      <c r="C9" s="118">
        <v>500</v>
      </c>
      <c r="D9" s="116"/>
      <c r="E9" s="116"/>
      <c r="F9" s="116"/>
    </row>
    <row r="10" spans="1:10" ht="15.5" x14ac:dyDescent="0.35">
      <c r="A10" s="114" t="s">
        <v>290</v>
      </c>
      <c r="B10" s="119" t="s">
        <v>291</v>
      </c>
      <c r="C10" s="118" t="s">
        <v>292</v>
      </c>
      <c r="D10" s="116"/>
      <c r="E10" s="116"/>
      <c r="F10" s="116"/>
    </row>
    <row r="11" spans="1:10" ht="15.5" x14ac:dyDescent="0.35">
      <c r="A11" s="114" t="s">
        <v>293</v>
      </c>
      <c r="B11" s="119" t="s">
        <v>294</v>
      </c>
      <c r="C11" s="118" t="s">
        <v>295</v>
      </c>
      <c r="D11" s="116"/>
      <c r="E11" s="116"/>
      <c r="F11" s="116"/>
    </row>
    <row r="12" spans="1:10" ht="15.5" x14ac:dyDescent="0.35">
      <c r="A12" s="114"/>
      <c r="B12" s="115"/>
      <c r="C12" s="120"/>
      <c r="D12" s="116"/>
      <c r="E12" s="116"/>
      <c r="F12" s="116"/>
    </row>
    <row r="13" spans="1:10" ht="15.5" x14ac:dyDescent="0.35">
      <c r="A13" s="117" t="s">
        <v>0</v>
      </c>
      <c r="B13" s="115"/>
      <c r="C13" s="116"/>
      <c r="D13" s="116"/>
      <c r="E13" s="116"/>
      <c r="F13" s="116"/>
    </row>
    <row r="14" spans="1:10" ht="15.5" x14ac:dyDescent="0.35">
      <c r="A14" s="114" t="s">
        <v>296</v>
      </c>
      <c r="B14" s="115"/>
      <c r="C14" s="116"/>
      <c r="D14" s="116"/>
      <c r="E14" s="116"/>
      <c r="J14" s="121" t="s">
        <v>11</v>
      </c>
    </row>
    <row r="15" spans="1:10" ht="15.5" x14ac:dyDescent="0.35">
      <c r="A15" s="114"/>
      <c r="B15" s="115"/>
      <c r="C15" s="116"/>
      <c r="D15" s="116"/>
      <c r="E15" s="116"/>
      <c r="J15" s="121"/>
    </row>
    <row r="16" spans="1:10" ht="15.5" x14ac:dyDescent="0.35">
      <c r="A16" s="114" t="s">
        <v>297</v>
      </c>
      <c r="B16" s="115"/>
      <c r="C16" s="116"/>
      <c r="D16" s="116"/>
      <c r="E16" s="116"/>
      <c r="J16" s="121" t="s">
        <v>12</v>
      </c>
    </row>
    <row r="17" spans="1:10" ht="15.5" x14ac:dyDescent="0.35">
      <c r="A17" s="114"/>
      <c r="B17" s="115"/>
      <c r="C17" s="116"/>
      <c r="D17" s="116"/>
      <c r="E17" s="116"/>
      <c r="J17" s="121"/>
    </row>
    <row r="18" spans="1:10" ht="15.5" x14ac:dyDescent="0.35">
      <c r="A18" s="114" t="s">
        <v>298</v>
      </c>
      <c r="B18" s="115"/>
      <c r="C18" s="116"/>
      <c r="D18" s="116"/>
      <c r="E18" s="116"/>
      <c r="J18" s="121" t="s">
        <v>299</v>
      </c>
    </row>
    <row r="19" spans="1:10" ht="15.5" x14ac:dyDescent="0.35">
      <c r="A19" s="114"/>
      <c r="B19" s="115"/>
      <c r="C19" s="116"/>
      <c r="D19" s="116"/>
      <c r="E19" s="116"/>
      <c r="F19" s="121"/>
    </row>
    <row r="20" spans="1:10" ht="15.5" x14ac:dyDescent="0.35">
      <c r="A20" s="114" t="s">
        <v>300</v>
      </c>
      <c r="B20" s="115"/>
      <c r="C20" s="116"/>
      <c r="D20" s="116"/>
      <c r="E20" s="116"/>
      <c r="F20" s="1"/>
    </row>
    <row r="21" spans="1:10" ht="15.5" x14ac:dyDescent="0.35">
      <c r="A21" s="116" t="s">
        <v>301</v>
      </c>
      <c r="B21" s="115"/>
      <c r="C21" s="116"/>
      <c r="D21" s="116"/>
      <c r="E21" s="116"/>
      <c r="F21" s="121" t="s">
        <v>11</v>
      </c>
    </row>
    <row r="22" spans="1:10" ht="15.5" x14ac:dyDescent="0.35">
      <c r="A22" s="116"/>
      <c r="B22" s="115"/>
      <c r="C22" s="116"/>
      <c r="D22" s="116"/>
      <c r="E22" s="116"/>
      <c r="F22" s="122" t="s">
        <v>13</v>
      </c>
    </row>
    <row r="23" spans="1:10" ht="15.5" x14ac:dyDescent="0.35">
      <c r="A23" s="116"/>
      <c r="B23" s="115"/>
      <c r="C23" s="116"/>
      <c r="D23" s="116"/>
      <c r="E23" s="116"/>
      <c r="F23" s="1"/>
    </row>
    <row r="24" spans="1:10" ht="15.5" x14ac:dyDescent="0.35">
      <c r="A24" s="1"/>
      <c r="B24" s="88"/>
      <c r="C24" s="123"/>
      <c r="D24" s="1"/>
      <c r="E24" s="1"/>
      <c r="F24" s="1"/>
    </row>
    <row r="25" spans="1:10" ht="15.5" x14ac:dyDescent="0.35">
      <c r="A25" s="1"/>
      <c r="B25" s="1"/>
      <c r="C25" s="1"/>
      <c r="D25" s="1"/>
      <c r="E25" s="1"/>
      <c r="F25" s="1"/>
    </row>
    <row r="26" spans="1:10" ht="15.5" x14ac:dyDescent="0.35">
      <c r="A26" s="1"/>
      <c r="B26" s="1"/>
      <c r="C26" s="1"/>
      <c r="D26" s="1"/>
      <c r="E26" s="1"/>
      <c r="F26" s="1"/>
    </row>
    <row r="27" spans="1:10" ht="15.5" x14ac:dyDescent="0.35">
      <c r="A27" s="1"/>
      <c r="B27" s="1"/>
      <c r="C27" s="1"/>
      <c r="D27" s="1"/>
      <c r="E27" s="1"/>
      <c r="F27" s="1"/>
    </row>
    <row r="28" spans="1:10" ht="15.5" x14ac:dyDescent="0.35">
      <c r="A28" s="1"/>
      <c r="B28" s="1"/>
      <c r="C28" s="1"/>
      <c r="D28" s="1"/>
      <c r="E28" s="1"/>
      <c r="F28" s="1"/>
    </row>
    <row r="29" spans="1:10" ht="15.5" x14ac:dyDescent="0.35">
      <c r="A29" s="1"/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8B04-307A-4126-8361-94069110E783}">
  <dimension ref="A1:R196"/>
  <sheetViews>
    <sheetView workbookViewId="0">
      <selection activeCell="I13" sqref="I13"/>
    </sheetView>
  </sheetViews>
  <sheetFormatPr defaultColWidth="9.1796875" defaultRowHeight="15.5" x14ac:dyDescent="0.35"/>
  <cols>
    <col min="1" max="1" width="24" style="1" customWidth="1"/>
    <col min="2" max="2" width="44.26953125" style="1" customWidth="1"/>
    <col min="3" max="3" width="24.453125" style="1" customWidth="1"/>
    <col min="4" max="9" width="9.1796875" style="1"/>
    <col min="10" max="10" width="9.26953125" style="1" customWidth="1"/>
    <col min="11" max="11" width="10.26953125" style="1" customWidth="1"/>
    <col min="12" max="12" width="22.26953125" style="1" bestFit="1" customWidth="1"/>
    <col min="13" max="13" width="36" style="1" bestFit="1" customWidth="1"/>
    <col min="14" max="14" width="24" style="1" bestFit="1" customWidth="1"/>
    <col min="15" max="16384" width="9.1796875" style="1"/>
  </cols>
  <sheetData>
    <row r="1" spans="1:3" x14ac:dyDescent="0.35">
      <c r="A1" s="2" t="s">
        <v>7</v>
      </c>
    </row>
    <row r="2" spans="1:3" x14ac:dyDescent="0.35">
      <c r="A2" s="1" t="s">
        <v>118</v>
      </c>
    </row>
    <row r="3" spans="1:3" x14ac:dyDescent="0.35">
      <c r="A3" s="1" t="s">
        <v>119</v>
      </c>
    </row>
    <row r="4" spans="1:3" x14ac:dyDescent="0.35">
      <c r="A4" s="1" t="s">
        <v>120</v>
      </c>
    </row>
    <row r="5" spans="1:3" x14ac:dyDescent="0.35">
      <c r="A5" s="1" t="s">
        <v>121</v>
      </c>
      <c r="C5" s="5"/>
    </row>
    <row r="6" spans="1:3" x14ac:dyDescent="0.35">
      <c r="C6" s="5"/>
    </row>
    <row r="7" spans="1:3" x14ac:dyDescent="0.35">
      <c r="A7" s="50" t="s">
        <v>10</v>
      </c>
      <c r="B7" s="50" t="s">
        <v>122</v>
      </c>
      <c r="C7" s="50" t="s">
        <v>123</v>
      </c>
    </row>
    <row r="8" spans="1:3" x14ac:dyDescent="0.35">
      <c r="A8" s="51">
        <v>40179</v>
      </c>
      <c r="B8" s="52">
        <v>32.799999999999997</v>
      </c>
      <c r="C8" s="52">
        <v>182.39</v>
      </c>
    </row>
    <row r="9" spans="1:3" x14ac:dyDescent="0.35">
      <c r="A9" s="51">
        <v>40210</v>
      </c>
      <c r="B9" s="52">
        <v>23.6</v>
      </c>
      <c r="C9" s="52">
        <v>192.25</v>
      </c>
    </row>
    <row r="10" spans="1:3" x14ac:dyDescent="0.35">
      <c r="A10" s="51">
        <v>40238</v>
      </c>
      <c r="B10" s="52">
        <v>15</v>
      </c>
      <c r="C10" s="52">
        <v>192.19</v>
      </c>
    </row>
    <row r="11" spans="1:3" x14ac:dyDescent="0.35">
      <c r="A11" s="51">
        <v>40269</v>
      </c>
      <c r="B11" s="52">
        <v>19.3</v>
      </c>
      <c r="C11" s="52">
        <v>188.5</v>
      </c>
    </row>
    <row r="12" spans="1:3" x14ac:dyDescent="0.35">
      <c r="A12" s="51">
        <v>40299</v>
      </c>
      <c r="B12" s="52">
        <v>26</v>
      </c>
      <c r="C12" s="52">
        <v>182.09</v>
      </c>
    </row>
    <row r="13" spans="1:3" x14ac:dyDescent="0.35">
      <c r="A13" s="51">
        <v>40330</v>
      </c>
      <c r="B13" s="52">
        <v>19.5</v>
      </c>
      <c r="C13" s="52">
        <v>196.95</v>
      </c>
    </row>
    <row r="14" spans="1:3" x14ac:dyDescent="0.35">
      <c r="A14" s="51">
        <v>40360</v>
      </c>
      <c r="B14" s="52">
        <v>18.899999999999999</v>
      </c>
      <c r="C14" s="52">
        <v>204.48</v>
      </c>
    </row>
    <row r="15" spans="1:3" x14ac:dyDescent="0.35">
      <c r="A15" s="51">
        <v>40391</v>
      </c>
      <c r="B15" s="52">
        <v>19.899999999999999</v>
      </c>
      <c r="C15" s="52">
        <v>191.95</v>
      </c>
    </row>
    <row r="16" spans="1:3" x14ac:dyDescent="0.35">
      <c r="A16" s="51">
        <v>40422</v>
      </c>
      <c r="B16" s="52">
        <v>26.4</v>
      </c>
      <c r="C16" s="52">
        <v>195.41</v>
      </c>
    </row>
    <row r="17" spans="1:3" x14ac:dyDescent="0.35">
      <c r="A17" s="51">
        <v>40452</v>
      </c>
      <c r="B17" s="52">
        <v>31.6</v>
      </c>
      <c r="C17" s="52">
        <v>200.48</v>
      </c>
    </row>
    <row r="18" spans="1:3" x14ac:dyDescent="0.35">
      <c r="A18" s="51">
        <v>40483</v>
      </c>
      <c r="B18" s="52">
        <v>27</v>
      </c>
      <c r="C18" s="52">
        <v>200</v>
      </c>
    </row>
    <row r="19" spans="1:3" x14ac:dyDescent="0.35">
      <c r="A19" s="51">
        <v>40513</v>
      </c>
      <c r="B19" s="52">
        <v>32.9</v>
      </c>
      <c r="C19" s="52">
        <v>205.22</v>
      </c>
    </row>
    <row r="20" spans="1:3" x14ac:dyDescent="0.35">
      <c r="A20" s="51">
        <v>40544</v>
      </c>
      <c r="B20" s="52">
        <v>31.1</v>
      </c>
      <c r="C20" s="52">
        <v>202.82</v>
      </c>
    </row>
    <row r="21" spans="1:3" x14ac:dyDescent="0.35">
      <c r="A21" s="51">
        <v>40575</v>
      </c>
      <c r="B21" s="52">
        <v>28.1</v>
      </c>
      <c r="C21" s="52">
        <v>198.1</v>
      </c>
    </row>
    <row r="22" spans="1:3" x14ac:dyDescent="0.35">
      <c r="A22" s="51">
        <v>40603</v>
      </c>
      <c r="B22" s="52">
        <v>28.9</v>
      </c>
      <c r="C22" s="52">
        <v>191.78</v>
      </c>
    </row>
    <row r="23" spans="1:3" x14ac:dyDescent="0.35">
      <c r="A23" s="51">
        <v>40634</v>
      </c>
      <c r="B23" s="52">
        <v>29.4</v>
      </c>
      <c r="C23" s="52">
        <v>177.95</v>
      </c>
    </row>
    <row r="24" spans="1:3" x14ac:dyDescent="0.35">
      <c r="A24" s="51">
        <v>40664</v>
      </c>
      <c r="B24" s="52">
        <v>28.4</v>
      </c>
      <c r="C24" s="52">
        <v>186.62</v>
      </c>
    </row>
    <row r="25" spans="1:3" x14ac:dyDescent="0.35">
      <c r="A25" s="51">
        <v>40695</v>
      </c>
      <c r="B25" s="52">
        <v>23.9</v>
      </c>
      <c r="C25" s="52">
        <v>186.59</v>
      </c>
    </row>
    <row r="26" spans="1:3" x14ac:dyDescent="0.35">
      <c r="A26" s="51">
        <v>40725</v>
      </c>
      <c r="B26" s="52">
        <v>18.600000000000001</v>
      </c>
      <c r="C26" s="52">
        <v>190.73</v>
      </c>
    </row>
    <row r="27" spans="1:3" x14ac:dyDescent="0.35">
      <c r="A27" s="51">
        <v>40756</v>
      </c>
      <c r="B27" s="52">
        <v>18.899999999999999</v>
      </c>
      <c r="C27" s="52">
        <v>206.45</v>
      </c>
    </row>
    <row r="28" spans="1:3" x14ac:dyDescent="0.35">
      <c r="A28" s="51">
        <v>40787</v>
      </c>
      <c r="B28" s="52">
        <v>23</v>
      </c>
      <c r="C28" s="52">
        <v>240.73</v>
      </c>
    </row>
    <row r="29" spans="1:3" x14ac:dyDescent="0.35">
      <c r="A29" s="51">
        <v>40817</v>
      </c>
      <c r="B29" s="52">
        <v>27.4</v>
      </c>
      <c r="C29" s="52">
        <v>201.76</v>
      </c>
    </row>
    <row r="30" spans="1:3" x14ac:dyDescent="0.35">
      <c r="A30" s="51">
        <v>40848</v>
      </c>
      <c r="B30" s="52">
        <v>32</v>
      </c>
      <c r="C30" s="52">
        <v>192.5</v>
      </c>
    </row>
    <row r="31" spans="1:3" x14ac:dyDescent="0.35">
      <c r="A31" s="51">
        <v>40878</v>
      </c>
      <c r="B31" s="52">
        <v>34.6</v>
      </c>
      <c r="C31" s="52">
        <v>201.78</v>
      </c>
    </row>
    <row r="32" spans="1:3" x14ac:dyDescent="0.35">
      <c r="A32" s="51">
        <v>40909</v>
      </c>
      <c r="B32" s="52">
        <v>34.1</v>
      </c>
      <c r="C32" s="52">
        <v>236.67</v>
      </c>
    </row>
    <row r="33" spans="1:3" x14ac:dyDescent="0.35">
      <c r="A33" s="51">
        <v>40940</v>
      </c>
      <c r="B33" s="52">
        <v>25.8</v>
      </c>
      <c r="C33" s="52">
        <v>258.10000000000002</v>
      </c>
    </row>
    <row r="34" spans="1:3" x14ac:dyDescent="0.35">
      <c r="A34" s="51">
        <v>40969</v>
      </c>
      <c r="B34" s="52">
        <v>24.8</v>
      </c>
      <c r="C34" s="52">
        <v>241.52</v>
      </c>
    </row>
    <row r="35" spans="1:3" x14ac:dyDescent="0.35">
      <c r="A35" s="51">
        <v>41000</v>
      </c>
      <c r="B35" s="52">
        <v>29.1</v>
      </c>
      <c r="C35" s="52">
        <v>190.71</v>
      </c>
    </row>
    <row r="36" spans="1:3" x14ac:dyDescent="0.35">
      <c r="A36" s="51">
        <v>41030</v>
      </c>
      <c r="B36" s="52">
        <v>28.8</v>
      </c>
      <c r="C36" s="52">
        <v>200.32</v>
      </c>
    </row>
    <row r="37" spans="1:3" x14ac:dyDescent="0.35">
      <c r="A37" s="51">
        <v>41061</v>
      </c>
      <c r="B37" s="52">
        <v>24</v>
      </c>
      <c r="C37" s="52">
        <v>223.41</v>
      </c>
    </row>
    <row r="38" spans="1:3" x14ac:dyDescent="0.35">
      <c r="A38" s="51">
        <v>41091</v>
      </c>
      <c r="B38" s="52">
        <v>20.8</v>
      </c>
      <c r="C38" s="52">
        <v>201.38</v>
      </c>
    </row>
    <row r="39" spans="1:3" x14ac:dyDescent="0.35">
      <c r="A39" s="51">
        <v>41122</v>
      </c>
      <c r="B39" s="52">
        <v>21.8</v>
      </c>
      <c r="C39" s="52">
        <v>211.83</v>
      </c>
    </row>
    <row r="40" spans="1:3" x14ac:dyDescent="0.35">
      <c r="A40" s="51">
        <v>41153</v>
      </c>
      <c r="B40" s="52">
        <v>26.9</v>
      </c>
      <c r="C40" s="52">
        <v>224.41</v>
      </c>
    </row>
    <row r="41" spans="1:3" x14ac:dyDescent="0.35">
      <c r="A41" s="51">
        <v>41183</v>
      </c>
      <c r="B41" s="52">
        <v>32.299999999999997</v>
      </c>
      <c r="C41" s="52">
        <v>211.57</v>
      </c>
    </row>
    <row r="42" spans="1:3" x14ac:dyDescent="0.35">
      <c r="A42" s="51">
        <v>41214</v>
      </c>
      <c r="B42" s="52">
        <v>30</v>
      </c>
      <c r="C42" s="52">
        <v>194.77</v>
      </c>
    </row>
    <row r="43" spans="1:3" x14ac:dyDescent="0.35">
      <c r="A43" s="51">
        <v>41244</v>
      </c>
      <c r="B43" s="52">
        <v>29.8</v>
      </c>
      <c r="C43" s="52">
        <v>201.86</v>
      </c>
    </row>
    <row r="44" spans="1:3" x14ac:dyDescent="0.35">
      <c r="A44" s="51">
        <v>41275</v>
      </c>
      <c r="B44" s="52">
        <v>17.899999999999999</v>
      </c>
      <c r="C44" s="52">
        <v>225</v>
      </c>
    </row>
    <row r="45" spans="1:3" x14ac:dyDescent="0.35">
      <c r="A45" s="51">
        <v>41306</v>
      </c>
      <c r="B45" s="52">
        <v>11.7</v>
      </c>
      <c r="C45" s="52">
        <v>278.89999999999998</v>
      </c>
    </row>
    <row r="46" spans="1:3" x14ac:dyDescent="0.35">
      <c r="A46" s="51">
        <v>41334</v>
      </c>
      <c r="B46" s="52">
        <v>19.899999999999999</v>
      </c>
      <c r="C46" s="52">
        <v>259.74</v>
      </c>
    </row>
    <row r="47" spans="1:3" x14ac:dyDescent="0.35">
      <c r="A47" s="51">
        <v>41365</v>
      </c>
      <c r="B47" s="52">
        <v>30.4</v>
      </c>
      <c r="C47" s="52">
        <v>230.45</v>
      </c>
    </row>
    <row r="48" spans="1:3" x14ac:dyDescent="0.35">
      <c r="A48" s="51">
        <v>41395</v>
      </c>
      <c r="B48" s="52">
        <v>26.4</v>
      </c>
      <c r="C48" s="52">
        <v>238.26</v>
      </c>
    </row>
    <row r="49" spans="1:3" x14ac:dyDescent="0.35">
      <c r="A49" s="51">
        <v>41426</v>
      </c>
      <c r="B49" s="52">
        <v>27.7</v>
      </c>
      <c r="C49" s="52">
        <v>250.14</v>
      </c>
    </row>
    <row r="50" spans="1:3" x14ac:dyDescent="0.35">
      <c r="A50" s="51">
        <v>41456</v>
      </c>
      <c r="B50" s="52">
        <v>23.8</v>
      </c>
      <c r="C50" s="52">
        <v>263.81</v>
      </c>
    </row>
    <row r="51" spans="1:3" x14ac:dyDescent="0.35">
      <c r="A51" s="51">
        <v>41487</v>
      </c>
      <c r="B51" s="52">
        <v>23.2</v>
      </c>
      <c r="C51" s="52">
        <v>247.22</v>
      </c>
    </row>
    <row r="52" spans="1:3" x14ac:dyDescent="0.35">
      <c r="A52" s="51">
        <v>41518</v>
      </c>
      <c r="B52" s="52">
        <v>28.6</v>
      </c>
      <c r="C52" s="52">
        <v>229.81</v>
      </c>
    </row>
    <row r="53" spans="1:3" x14ac:dyDescent="0.35">
      <c r="A53" s="51">
        <v>41548</v>
      </c>
      <c r="B53" s="52">
        <v>34.799999999999997</v>
      </c>
      <c r="C53" s="52">
        <v>224.27</v>
      </c>
    </row>
    <row r="54" spans="1:3" x14ac:dyDescent="0.35">
      <c r="A54" s="51">
        <v>41579</v>
      </c>
      <c r="B54" s="52">
        <v>31.6</v>
      </c>
      <c r="C54" s="52">
        <v>213.23</v>
      </c>
    </row>
    <row r="55" spans="1:3" x14ac:dyDescent="0.35">
      <c r="A55" s="51">
        <v>41609</v>
      </c>
      <c r="B55" s="52">
        <v>34.4</v>
      </c>
      <c r="C55" s="52">
        <v>239.57</v>
      </c>
    </row>
    <row r="56" spans="1:3" x14ac:dyDescent="0.35">
      <c r="A56" s="51">
        <v>41640</v>
      </c>
      <c r="B56" s="52">
        <v>41.6</v>
      </c>
      <c r="C56" s="52">
        <v>249.7</v>
      </c>
    </row>
    <row r="57" spans="1:3" x14ac:dyDescent="0.35">
      <c r="A57" s="51">
        <v>41671</v>
      </c>
      <c r="B57" s="52">
        <v>34.799999999999997</v>
      </c>
      <c r="C57" s="52">
        <v>212.5</v>
      </c>
    </row>
    <row r="58" spans="1:3" x14ac:dyDescent="0.35">
      <c r="A58" s="51">
        <v>41699</v>
      </c>
      <c r="B58" s="52">
        <v>32.200000000000003</v>
      </c>
      <c r="C58" s="52">
        <v>203.27</v>
      </c>
    </row>
    <row r="59" spans="1:3" x14ac:dyDescent="0.35">
      <c r="A59" s="51">
        <v>41730</v>
      </c>
      <c r="B59" s="52">
        <v>30.7</v>
      </c>
      <c r="C59" s="52">
        <v>192.05</v>
      </c>
    </row>
    <row r="60" spans="1:3" x14ac:dyDescent="0.35">
      <c r="A60" s="51">
        <v>41760</v>
      </c>
      <c r="B60" s="52">
        <v>32.1</v>
      </c>
      <c r="C60" s="52">
        <v>190.04</v>
      </c>
    </row>
    <row r="61" spans="1:3" x14ac:dyDescent="0.35">
      <c r="A61" s="51">
        <v>41791</v>
      </c>
      <c r="B61" s="52">
        <v>27.3</v>
      </c>
      <c r="C61" s="52">
        <v>202.05</v>
      </c>
    </row>
    <row r="62" spans="1:3" x14ac:dyDescent="0.35">
      <c r="A62" s="51">
        <v>41821</v>
      </c>
      <c r="B62" s="52">
        <v>22.7</v>
      </c>
      <c r="C62" s="52">
        <v>211.91</v>
      </c>
    </row>
    <row r="63" spans="1:3" x14ac:dyDescent="0.35">
      <c r="A63" s="51">
        <v>41852</v>
      </c>
      <c r="B63" s="52">
        <v>22.7</v>
      </c>
      <c r="C63" s="52">
        <v>210.39</v>
      </c>
    </row>
    <row r="64" spans="1:3" x14ac:dyDescent="0.35">
      <c r="A64" s="51">
        <v>41883</v>
      </c>
      <c r="B64" s="52">
        <v>28.9</v>
      </c>
      <c r="C64" s="52">
        <v>231.25</v>
      </c>
    </row>
    <row r="65" spans="1:3" x14ac:dyDescent="0.35">
      <c r="A65" s="51">
        <v>41913</v>
      </c>
      <c r="B65" s="52">
        <v>35.200000000000003</v>
      </c>
      <c r="C65" s="52">
        <v>224.3</v>
      </c>
    </row>
    <row r="66" spans="1:3" x14ac:dyDescent="0.35">
      <c r="A66" s="51">
        <v>41944</v>
      </c>
      <c r="B66" s="52">
        <v>32.299999999999997</v>
      </c>
      <c r="C66" s="52">
        <v>209.64</v>
      </c>
    </row>
    <row r="67" spans="1:3" x14ac:dyDescent="0.35">
      <c r="A67" s="51">
        <v>41974</v>
      </c>
      <c r="B67" s="52">
        <v>28.8</v>
      </c>
      <c r="C67" s="52">
        <v>206.05</v>
      </c>
    </row>
    <row r="68" spans="1:3" x14ac:dyDescent="0.35">
      <c r="A68" s="51">
        <v>42005</v>
      </c>
      <c r="B68" s="52">
        <v>29.7</v>
      </c>
      <c r="C68" s="52">
        <v>229.7</v>
      </c>
    </row>
    <row r="69" spans="1:3" x14ac:dyDescent="0.35">
      <c r="A69" s="51">
        <v>42036</v>
      </c>
      <c r="B69" s="52">
        <v>24.1</v>
      </c>
      <c r="C69" s="52">
        <v>264.67</v>
      </c>
    </row>
    <row r="70" spans="1:3" x14ac:dyDescent="0.35">
      <c r="A70" s="51">
        <v>42064</v>
      </c>
      <c r="B70" s="52">
        <v>16.899999999999999</v>
      </c>
      <c r="C70" s="52">
        <v>246.29</v>
      </c>
    </row>
    <row r="71" spans="1:3" x14ac:dyDescent="0.35">
      <c r="A71" s="51">
        <v>42095</v>
      </c>
      <c r="B71" s="52">
        <v>27.4</v>
      </c>
      <c r="C71" s="52">
        <v>260.91000000000003</v>
      </c>
    </row>
    <row r="72" spans="1:3" x14ac:dyDescent="0.35">
      <c r="A72" s="51">
        <v>42125</v>
      </c>
      <c r="B72" s="52">
        <v>36.4</v>
      </c>
      <c r="C72" s="52">
        <v>265.14</v>
      </c>
    </row>
    <row r="73" spans="1:3" x14ac:dyDescent="0.35">
      <c r="A73" s="51">
        <v>42156</v>
      </c>
      <c r="B73" s="52">
        <v>22.8</v>
      </c>
      <c r="C73" s="52">
        <v>284.52</v>
      </c>
    </row>
    <row r="74" spans="1:3" x14ac:dyDescent="0.35">
      <c r="A74" s="51">
        <v>42186</v>
      </c>
      <c r="B74" s="52">
        <v>24.2</v>
      </c>
      <c r="C74" s="52">
        <v>287.48</v>
      </c>
    </row>
    <row r="75" spans="1:3" x14ac:dyDescent="0.35">
      <c r="A75" s="51">
        <v>42217</v>
      </c>
      <c r="B75" s="52">
        <v>24.5</v>
      </c>
      <c r="C75" s="52">
        <v>321.89999999999998</v>
      </c>
    </row>
    <row r="76" spans="1:3" x14ac:dyDescent="0.35">
      <c r="A76" s="51">
        <v>42248</v>
      </c>
      <c r="B76" s="52">
        <v>32</v>
      </c>
      <c r="C76" s="52">
        <v>321.58999999999997</v>
      </c>
    </row>
    <row r="77" spans="1:3" x14ac:dyDescent="0.35">
      <c r="A77" s="51">
        <v>42278</v>
      </c>
      <c r="B77" s="52">
        <v>35.299999999999997</v>
      </c>
      <c r="C77" s="52">
        <v>282.39</v>
      </c>
    </row>
    <row r="78" spans="1:3" x14ac:dyDescent="0.35">
      <c r="A78" s="51">
        <v>42309</v>
      </c>
      <c r="B78" s="52">
        <v>34.4</v>
      </c>
      <c r="C78" s="52">
        <v>241</v>
      </c>
    </row>
    <row r="79" spans="1:3" x14ac:dyDescent="0.35">
      <c r="A79" s="51">
        <v>42339</v>
      </c>
      <c r="B79" s="52">
        <v>37.9</v>
      </c>
      <c r="C79" s="52">
        <v>228.48</v>
      </c>
    </row>
    <row r="80" spans="1:3" x14ac:dyDescent="0.35">
      <c r="A80" s="51">
        <v>42370</v>
      </c>
      <c r="B80" s="52">
        <v>25.5</v>
      </c>
      <c r="C80" s="52">
        <v>261.58999999999997</v>
      </c>
    </row>
    <row r="81" spans="1:3" x14ac:dyDescent="0.35">
      <c r="A81" s="51">
        <v>42401</v>
      </c>
      <c r="B81" s="52">
        <v>21.5</v>
      </c>
      <c r="C81" s="52">
        <v>270</v>
      </c>
    </row>
    <row r="82" spans="1:3" x14ac:dyDescent="0.35">
      <c r="A82" s="51">
        <v>42430</v>
      </c>
      <c r="B82" s="52">
        <v>18.8</v>
      </c>
      <c r="C82" s="52">
        <v>262.86</v>
      </c>
    </row>
    <row r="83" spans="1:3" x14ac:dyDescent="0.35">
      <c r="A83" s="51">
        <v>42461</v>
      </c>
      <c r="B83" s="52">
        <v>18.3</v>
      </c>
      <c r="C83" s="52">
        <v>277.41000000000003</v>
      </c>
    </row>
    <row r="84" spans="1:3" x14ac:dyDescent="0.35">
      <c r="A84" s="51">
        <v>42491</v>
      </c>
      <c r="B84" s="52">
        <v>29.8</v>
      </c>
      <c r="C84" s="52">
        <v>288</v>
      </c>
    </row>
    <row r="85" spans="1:3" x14ac:dyDescent="0.35">
      <c r="A85" s="51">
        <v>42522</v>
      </c>
      <c r="B85" s="52">
        <v>25.3</v>
      </c>
      <c r="C85" s="52">
        <v>287.14</v>
      </c>
    </row>
    <row r="86" spans="1:3" x14ac:dyDescent="0.35">
      <c r="A86" s="51">
        <v>42552</v>
      </c>
      <c r="B86" s="52">
        <v>21.5</v>
      </c>
      <c r="C86" s="52">
        <v>337.65</v>
      </c>
    </row>
    <row r="87" spans="1:3" x14ac:dyDescent="0.35">
      <c r="A87" s="51">
        <v>42583</v>
      </c>
      <c r="B87" s="52">
        <v>21.2</v>
      </c>
      <c r="C87" s="52">
        <v>328.38</v>
      </c>
    </row>
    <row r="88" spans="1:3" x14ac:dyDescent="0.35">
      <c r="A88" s="51">
        <v>42614</v>
      </c>
      <c r="B88" s="52">
        <v>27.4</v>
      </c>
      <c r="C88" s="52">
        <v>374.41</v>
      </c>
    </row>
    <row r="89" spans="1:3" x14ac:dyDescent="0.35">
      <c r="A89" s="51">
        <v>42644</v>
      </c>
      <c r="B89" s="52">
        <v>32.799999999999997</v>
      </c>
      <c r="C89" s="52">
        <v>344.77</v>
      </c>
    </row>
    <row r="90" spans="1:3" x14ac:dyDescent="0.35">
      <c r="A90" s="51">
        <v>42675</v>
      </c>
      <c r="B90" s="52">
        <v>35.9</v>
      </c>
      <c r="C90" s="52">
        <v>361.05</v>
      </c>
    </row>
    <row r="91" spans="1:3" x14ac:dyDescent="0.35">
      <c r="A91" s="51">
        <v>42705</v>
      </c>
      <c r="B91" s="52">
        <v>36.1</v>
      </c>
      <c r="C91" s="52">
        <v>374.22</v>
      </c>
    </row>
    <row r="92" spans="1:3" x14ac:dyDescent="0.35">
      <c r="A92" s="51">
        <v>42736</v>
      </c>
      <c r="B92" s="52">
        <v>37.700000000000003</v>
      </c>
      <c r="C92" s="52">
        <v>338.66666666666703</v>
      </c>
    </row>
    <row r="93" spans="1:3" x14ac:dyDescent="0.35">
      <c r="A93" s="51">
        <v>42767</v>
      </c>
      <c r="B93" s="52">
        <v>34.799999999999997</v>
      </c>
      <c r="C93" s="52">
        <v>332.35</v>
      </c>
    </row>
    <row r="94" spans="1:3" x14ac:dyDescent="0.35">
      <c r="A94" s="51">
        <v>42795</v>
      </c>
      <c r="B94" s="52">
        <v>39.200000000000003</v>
      </c>
      <c r="C94" s="52">
        <v>332.60869565217399</v>
      </c>
    </row>
    <row r="95" spans="1:3" x14ac:dyDescent="0.35">
      <c r="A95" s="51">
        <v>42826</v>
      </c>
      <c r="B95" s="52">
        <v>35.9</v>
      </c>
      <c r="C95" s="52">
        <v>313.59090909090901</v>
      </c>
    </row>
    <row r="96" spans="1:3" x14ac:dyDescent="0.35">
      <c r="A96" s="51">
        <v>42856</v>
      </c>
      <c r="B96" s="52">
        <v>35.6</v>
      </c>
      <c r="C96" s="52">
        <v>286.142857142857</v>
      </c>
    </row>
    <row r="97" spans="1:4" x14ac:dyDescent="0.35">
      <c r="A97" s="51">
        <v>42887</v>
      </c>
      <c r="B97" s="52">
        <v>29.8</v>
      </c>
      <c r="C97" s="52">
        <v>262.36363636363598</v>
      </c>
    </row>
    <row r="98" spans="1:4" x14ac:dyDescent="0.35">
      <c r="A98" s="51">
        <v>42917</v>
      </c>
      <c r="B98" s="52">
        <v>24.4</v>
      </c>
      <c r="C98" s="52">
        <v>259.18181818181802</v>
      </c>
    </row>
    <row r="99" spans="1:4" x14ac:dyDescent="0.35">
      <c r="A99" s="51">
        <v>42948</v>
      </c>
      <c r="B99" s="52">
        <v>23.1</v>
      </c>
      <c r="C99" s="52">
        <v>315.09090909090901</v>
      </c>
    </row>
    <row r="100" spans="1:4" x14ac:dyDescent="0.35">
      <c r="A100" s="51">
        <v>42979</v>
      </c>
      <c r="B100" s="52">
        <v>28.8</v>
      </c>
      <c r="C100" s="52">
        <v>337.18181818181802</v>
      </c>
    </row>
    <row r="101" spans="1:4" x14ac:dyDescent="0.35">
      <c r="A101" s="51">
        <v>43009</v>
      </c>
      <c r="B101" s="52">
        <v>34.1</v>
      </c>
      <c r="C101" s="52">
        <v>339.857142857143</v>
      </c>
    </row>
    <row r="102" spans="1:4" x14ac:dyDescent="0.35">
      <c r="A102" s="51">
        <v>43040</v>
      </c>
      <c r="B102" s="52">
        <v>37</v>
      </c>
      <c r="C102" s="52">
        <v>331.68181818181802</v>
      </c>
    </row>
    <row r="103" spans="1:4" x14ac:dyDescent="0.35">
      <c r="A103" s="51">
        <v>43070</v>
      </c>
      <c r="B103" s="52">
        <v>38.299999999999997</v>
      </c>
      <c r="C103" s="52">
        <v>352.13043478260897</v>
      </c>
    </row>
    <row r="104" spans="1:4" x14ac:dyDescent="0.35">
      <c r="A104" s="51">
        <v>43101</v>
      </c>
      <c r="B104" s="52">
        <v>35.9</v>
      </c>
      <c r="C104" s="52">
        <v>368.09523809523802</v>
      </c>
    </row>
    <row r="105" spans="1:4" x14ac:dyDescent="0.35">
      <c r="A105" s="51">
        <v>43132</v>
      </c>
      <c r="B105" s="52">
        <v>26.7</v>
      </c>
      <c r="C105" s="52">
        <v>349.75</v>
      </c>
    </row>
    <row r="106" spans="1:4" x14ac:dyDescent="0.35">
      <c r="A106" s="51">
        <v>43160</v>
      </c>
      <c r="B106" s="52">
        <v>22.4</v>
      </c>
      <c r="C106" s="52">
        <v>330.65217391304299</v>
      </c>
    </row>
    <row r="107" spans="1:4" x14ac:dyDescent="0.35">
      <c r="A107" s="51">
        <v>43191</v>
      </c>
      <c r="B107" s="52">
        <v>31.4</v>
      </c>
      <c r="C107" s="52">
        <v>325.33333333333297</v>
      </c>
    </row>
    <row r="108" spans="1:4" x14ac:dyDescent="0.35">
      <c r="A108" s="51">
        <v>43221</v>
      </c>
      <c r="B108" s="52">
        <v>32.799999999999997</v>
      </c>
      <c r="C108" s="52">
        <v>327.68181818181802</v>
      </c>
      <c r="D108" s="5"/>
    </row>
    <row r="109" spans="1:4" x14ac:dyDescent="0.35">
      <c r="A109" s="51">
        <v>43252</v>
      </c>
      <c r="B109" s="52">
        <v>28.9</v>
      </c>
      <c r="C109" s="52">
        <v>334.04545454545502</v>
      </c>
      <c r="D109" s="5"/>
    </row>
    <row r="110" spans="1:4" x14ac:dyDescent="0.35">
      <c r="A110" s="51">
        <v>43282</v>
      </c>
      <c r="B110" s="52">
        <v>26.3</v>
      </c>
      <c r="C110" s="52">
        <v>356.142857142857</v>
      </c>
      <c r="D110" s="5"/>
    </row>
    <row r="111" spans="1:4" x14ac:dyDescent="0.35">
      <c r="A111" s="51">
        <v>43313</v>
      </c>
      <c r="B111" s="52">
        <v>24.4</v>
      </c>
      <c r="C111" s="52">
        <v>358.17391304347802</v>
      </c>
      <c r="D111" s="5"/>
    </row>
    <row r="112" spans="1:4" x14ac:dyDescent="0.35">
      <c r="A112" s="51">
        <v>43344</v>
      </c>
      <c r="B112" s="52">
        <v>30.5</v>
      </c>
      <c r="C112" s="52">
        <v>362.27272727272702</v>
      </c>
      <c r="D112" s="5"/>
    </row>
    <row r="113" spans="1:5" x14ac:dyDescent="0.35">
      <c r="A113" s="51">
        <v>43374</v>
      </c>
      <c r="B113" s="52">
        <v>39.9</v>
      </c>
      <c r="C113" s="52">
        <v>357.142857142857</v>
      </c>
      <c r="D113" s="5"/>
    </row>
    <row r="114" spans="1:5" x14ac:dyDescent="0.35">
      <c r="A114" s="51">
        <v>43405</v>
      </c>
      <c r="B114" s="52">
        <v>36.799999999999997</v>
      </c>
      <c r="C114" s="52">
        <v>351.27272727272702</v>
      </c>
      <c r="E114" s="5"/>
    </row>
    <row r="115" spans="1:5" x14ac:dyDescent="0.35">
      <c r="A115" s="51">
        <v>43435</v>
      </c>
      <c r="B115" s="52">
        <v>41.3</v>
      </c>
      <c r="C115" s="52">
        <v>333.36363636363598</v>
      </c>
      <c r="E115" s="17" t="s">
        <v>45</v>
      </c>
    </row>
    <row r="116" spans="1:5" x14ac:dyDescent="0.35">
      <c r="A116" s="51">
        <v>43466</v>
      </c>
      <c r="B116" s="52">
        <v>36.200000000000003</v>
      </c>
      <c r="C116" s="52">
        <v>337.27272727272702</v>
      </c>
    </row>
    <row r="117" spans="1:5" x14ac:dyDescent="0.35">
      <c r="A117" s="51">
        <v>43497</v>
      </c>
      <c r="B117" s="52">
        <v>18.399999999999999</v>
      </c>
      <c r="C117" s="52">
        <v>341</v>
      </c>
    </row>
    <row r="118" spans="1:5" ht="16.149999999999999" customHeight="1" x14ac:dyDescent="0.35">
      <c r="A118" s="51">
        <v>43525</v>
      </c>
      <c r="B118" s="52">
        <v>17.8</v>
      </c>
      <c r="C118" s="52">
        <v>341</v>
      </c>
    </row>
    <row r="119" spans="1:5" x14ac:dyDescent="0.35">
      <c r="A119" s="51">
        <v>43556</v>
      </c>
      <c r="B119" s="52">
        <v>18.100000000000001</v>
      </c>
      <c r="C119" s="52">
        <v>341</v>
      </c>
    </row>
    <row r="120" spans="1:5" x14ac:dyDescent="0.35">
      <c r="A120" s="51">
        <v>43586</v>
      </c>
      <c r="B120" s="52">
        <v>37.299999999999997</v>
      </c>
      <c r="C120" s="52">
        <v>341</v>
      </c>
    </row>
    <row r="121" spans="1:5" x14ac:dyDescent="0.35">
      <c r="A121" s="51">
        <v>43617</v>
      </c>
      <c r="B121" s="52">
        <v>30.2</v>
      </c>
      <c r="C121" s="52">
        <v>341</v>
      </c>
    </row>
    <row r="122" spans="1:5" x14ac:dyDescent="0.35">
      <c r="A122" s="51">
        <v>43647</v>
      </c>
      <c r="B122" s="52">
        <v>24.3</v>
      </c>
      <c r="C122" s="52">
        <v>345.58800000000002</v>
      </c>
    </row>
    <row r="123" spans="1:5" x14ac:dyDescent="0.35">
      <c r="A123" s="51">
        <v>43678</v>
      </c>
      <c r="B123" s="52">
        <v>31.9</v>
      </c>
      <c r="C123" s="52">
        <v>353.17715942029002</v>
      </c>
    </row>
    <row r="124" spans="1:5" x14ac:dyDescent="0.35">
      <c r="A124" s="51">
        <v>43709</v>
      </c>
      <c r="B124" s="52">
        <v>33.5</v>
      </c>
      <c r="C124" s="52">
        <v>358.23186666666697</v>
      </c>
    </row>
    <row r="125" spans="1:5" x14ac:dyDescent="0.35">
      <c r="A125" s="51">
        <v>43739</v>
      </c>
      <c r="B125" s="52">
        <v>40.200000000000003</v>
      </c>
      <c r="C125" s="52">
        <v>368.161391304348</v>
      </c>
    </row>
    <row r="126" spans="1:5" x14ac:dyDescent="0.35">
      <c r="A126" s="51">
        <v>43770</v>
      </c>
      <c r="B126" s="52">
        <v>39.9</v>
      </c>
      <c r="C126" s="52">
        <v>368.11466666666701</v>
      </c>
    </row>
    <row r="127" spans="1:5" x14ac:dyDescent="0.35">
      <c r="A127" s="51">
        <v>43800</v>
      </c>
      <c r="B127" s="52">
        <v>41.4</v>
      </c>
      <c r="C127" s="52">
        <v>351.435682539683</v>
      </c>
    </row>
    <row r="128" spans="1:5" x14ac:dyDescent="0.35">
      <c r="A128" s="51">
        <v>43831</v>
      </c>
      <c r="B128" s="52">
        <v>45.3</v>
      </c>
      <c r="C128" s="52">
        <v>338.86504347826099</v>
      </c>
    </row>
    <row r="129" spans="1:3" x14ac:dyDescent="0.35">
      <c r="A129" s="51">
        <v>43862</v>
      </c>
      <c r="B129" s="52">
        <v>38.5</v>
      </c>
      <c r="C129" s="52">
        <v>320.903733333334</v>
      </c>
    </row>
    <row r="130" spans="1:3" x14ac:dyDescent="0.35">
      <c r="A130" s="51">
        <v>43891</v>
      </c>
      <c r="B130" s="52">
        <v>33.299999999999997</v>
      </c>
      <c r="C130" s="52">
        <v>297.39530158730201</v>
      </c>
    </row>
    <row r="131" spans="1:3" x14ac:dyDescent="0.35">
      <c r="A131" s="51">
        <v>43922</v>
      </c>
      <c r="B131" s="52">
        <v>38.200000000000003</v>
      </c>
      <c r="C131" s="52">
        <v>266.31066666666698</v>
      </c>
    </row>
    <row r="132" spans="1:3" x14ac:dyDescent="0.35">
      <c r="A132" s="51">
        <v>43952</v>
      </c>
      <c r="B132" s="52">
        <v>39.6</v>
      </c>
      <c r="C132" s="52">
        <v>272.36510144927598</v>
      </c>
    </row>
    <row r="133" spans="1:3" x14ac:dyDescent="0.35">
      <c r="A133" s="51">
        <v>43983</v>
      </c>
      <c r="B133" s="52">
        <v>30.5</v>
      </c>
      <c r="C133" s="52">
        <v>258.70533333333299</v>
      </c>
    </row>
    <row r="134" spans="1:3" x14ac:dyDescent="0.35">
      <c r="A134" s="51">
        <v>44013</v>
      </c>
      <c r="B134" s="52">
        <v>26.2</v>
      </c>
      <c r="C134" s="52">
        <v>256.15524637681199</v>
      </c>
    </row>
    <row r="135" spans="1:3" x14ac:dyDescent="0.35">
      <c r="A135" s="51">
        <v>44044</v>
      </c>
      <c r="B135" s="52">
        <v>26.3</v>
      </c>
      <c r="C135" s="52">
        <v>248.041333333333</v>
      </c>
    </row>
    <row r="136" spans="1:3" x14ac:dyDescent="0.35">
      <c r="A136" s="51">
        <v>44075</v>
      </c>
      <c r="B136" s="52">
        <v>32.799999999999997</v>
      </c>
      <c r="C136" s="52">
        <v>230.494349206349</v>
      </c>
    </row>
    <row r="137" spans="1:3" x14ac:dyDescent="0.35">
      <c r="A137" s="51">
        <v>44105</v>
      </c>
      <c r="B137" s="52">
        <v>44.3</v>
      </c>
      <c r="C137" s="52">
        <v>221.71918840579701</v>
      </c>
    </row>
    <row r="138" spans="1:3" x14ac:dyDescent="0.35">
      <c r="A138" s="51">
        <v>44136</v>
      </c>
      <c r="B138" s="52">
        <v>35.5</v>
      </c>
      <c r="C138" s="52">
        <v>235.257523809524</v>
      </c>
    </row>
    <row r="139" spans="1:3" x14ac:dyDescent="0.35">
      <c r="A139" s="51">
        <v>44166</v>
      </c>
      <c r="B139" s="52">
        <v>41.7</v>
      </c>
      <c r="C139" s="52">
        <v>245.68533333333301</v>
      </c>
    </row>
    <row r="140" spans="1:3" x14ac:dyDescent="0.35">
      <c r="A140" s="51">
        <v>44197</v>
      </c>
      <c r="B140" s="52">
        <v>44.9</v>
      </c>
      <c r="C140" s="52">
        <v>248.99918840579701</v>
      </c>
    </row>
    <row r="141" spans="1:3" x14ac:dyDescent="0.35">
      <c r="A141" s="51">
        <v>44228</v>
      </c>
      <c r="B141" s="52">
        <v>33.700000000000003</v>
      </c>
      <c r="C141" s="52">
        <v>256.9776</v>
      </c>
    </row>
    <row r="142" spans="1:3" x14ac:dyDescent="0.35">
      <c r="A142" s="51">
        <v>44256</v>
      </c>
      <c r="B142" s="52">
        <v>33.299999999999997</v>
      </c>
      <c r="C142" s="52">
        <v>237.72571428571399</v>
      </c>
    </row>
    <row r="143" spans="1:3" x14ac:dyDescent="0.35">
      <c r="A143" s="51">
        <v>44287</v>
      </c>
      <c r="B143" s="52">
        <v>39.9</v>
      </c>
      <c r="C143" s="52">
        <v>223.40666666666701</v>
      </c>
    </row>
    <row r="144" spans="1:3" x14ac:dyDescent="0.35">
      <c r="A144" s="51">
        <v>44317</v>
      </c>
      <c r="B144" s="52">
        <v>41.1</v>
      </c>
      <c r="C144" s="52">
        <v>219.52133333333299</v>
      </c>
    </row>
    <row r="145" spans="1:3" x14ac:dyDescent="0.35">
      <c r="A145" s="51">
        <v>44348</v>
      </c>
      <c r="B145" s="52">
        <v>31.9</v>
      </c>
      <c r="C145" s="52">
        <v>223.696</v>
      </c>
    </row>
    <row r="146" spans="1:3" x14ac:dyDescent="0.35">
      <c r="A146" s="51">
        <v>44378</v>
      </c>
      <c r="B146" s="52">
        <v>30.8</v>
      </c>
      <c r="C146" s="52">
        <v>232.39397101449299</v>
      </c>
    </row>
    <row r="147" spans="1:3" x14ac:dyDescent="0.35">
      <c r="A147" s="51">
        <v>44409</v>
      </c>
      <c r="B147" s="52">
        <v>26.8</v>
      </c>
      <c r="C147" s="52">
        <v>235.77714285714299</v>
      </c>
    </row>
    <row r="148" spans="1:3" x14ac:dyDescent="0.35">
      <c r="A148" s="51">
        <v>44440</v>
      </c>
      <c r="B148" s="52">
        <v>33.299999999999997</v>
      </c>
      <c r="C148" s="52">
        <v>232.95466666666701</v>
      </c>
    </row>
    <row r="149" spans="1:3" x14ac:dyDescent="0.35">
      <c r="A149" s="51">
        <v>44470</v>
      </c>
      <c r="B149" s="52">
        <v>45.4</v>
      </c>
      <c r="C149" s="52">
        <v>256.19478260869602</v>
      </c>
    </row>
    <row r="150" spans="1:3" x14ac:dyDescent="0.35">
      <c r="A150" s="51">
        <v>44501</v>
      </c>
      <c r="B150" s="52">
        <v>38.6</v>
      </c>
      <c r="C150" s="52">
        <v>243.33760000000001</v>
      </c>
    </row>
    <row r="151" spans="1:3" x14ac:dyDescent="0.35">
      <c r="A151" s="51">
        <v>44531</v>
      </c>
      <c r="B151" s="52">
        <v>45.1</v>
      </c>
      <c r="C151" s="52">
        <v>243.305971014493</v>
      </c>
    </row>
    <row r="152" spans="1:3" x14ac:dyDescent="0.35">
      <c r="A152" s="51">
        <v>44562</v>
      </c>
      <c r="B152" s="52">
        <v>41.7</v>
      </c>
      <c r="C152" s="52">
        <v>269.61733333333302</v>
      </c>
    </row>
    <row r="153" spans="1:3" x14ac:dyDescent="0.35">
      <c r="A153" s="51">
        <v>44593</v>
      </c>
      <c r="B153" s="52">
        <v>24.3</v>
      </c>
      <c r="C153" s="52">
        <v>296.35173333333398</v>
      </c>
    </row>
    <row r="154" spans="1:3" x14ac:dyDescent="0.35">
      <c r="A154" s="51">
        <v>44621</v>
      </c>
      <c r="B154" s="52">
        <v>15.7</v>
      </c>
      <c r="C154" s="52">
        <v>307.56133333333401</v>
      </c>
    </row>
    <row r="155" spans="1:3" x14ac:dyDescent="0.35">
      <c r="A155" s="51">
        <v>44652</v>
      </c>
      <c r="B155" s="52">
        <v>23.8</v>
      </c>
      <c r="C155" s="52">
        <v>290.73866666666697</v>
      </c>
    </row>
    <row r="156" spans="1:3" x14ac:dyDescent="0.35">
      <c r="A156" s="51">
        <v>44682</v>
      </c>
      <c r="B156" s="52">
        <v>37.5</v>
      </c>
      <c r="C156" s="52">
        <v>313.80660317460303</v>
      </c>
    </row>
    <row r="157" spans="1:3" x14ac:dyDescent="0.35">
      <c r="A157" s="51">
        <v>44713</v>
      </c>
      <c r="B157" s="52">
        <v>32.200000000000003</v>
      </c>
      <c r="C157" s="52">
        <v>355.88</v>
      </c>
    </row>
    <row r="158" spans="1:3" x14ac:dyDescent="0.35">
      <c r="A158" s="51">
        <v>44743</v>
      </c>
      <c r="B158" s="52">
        <v>30.94</v>
      </c>
      <c r="C158" s="52">
        <v>403.032347826087</v>
      </c>
    </row>
    <row r="159" spans="1:3" x14ac:dyDescent="0.35">
      <c r="A159" s="51">
        <v>44774</v>
      </c>
      <c r="B159" s="52">
        <v>28.41</v>
      </c>
      <c r="C159" s="52">
        <v>387.33269841269902</v>
      </c>
    </row>
    <row r="160" spans="1:3" x14ac:dyDescent="0.35">
      <c r="A160" s="51">
        <v>44805</v>
      </c>
      <c r="B160" s="52">
        <v>36.840000000000003</v>
      </c>
      <c r="C160" s="52">
        <v>371.21466666666697</v>
      </c>
    </row>
    <row r="161" spans="1:18" x14ac:dyDescent="0.35">
      <c r="A161" s="51">
        <v>44835</v>
      </c>
      <c r="B161" s="52">
        <v>41.34</v>
      </c>
      <c r="C161" s="52">
        <v>391.84</v>
      </c>
    </row>
    <row r="162" spans="1:18" x14ac:dyDescent="0.35">
      <c r="A162" s="51">
        <v>44866</v>
      </c>
      <c r="B162" s="52">
        <v>40.380000000000003</v>
      </c>
      <c r="C162" s="52">
        <v>353.77396825396801</v>
      </c>
    </row>
    <row r="163" spans="1:18" x14ac:dyDescent="0.35">
      <c r="I163" s="53"/>
      <c r="P163" s="51"/>
      <c r="Q163" s="54"/>
      <c r="R163" s="54"/>
    </row>
    <row r="164" spans="1:18" x14ac:dyDescent="0.35">
      <c r="A164" s="2" t="s">
        <v>0</v>
      </c>
      <c r="C164" s="17"/>
      <c r="J164" s="34"/>
      <c r="P164" s="51"/>
      <c r="Q164" s="54"/>
      <c r="R164" s="54"/>
    </row>
    <row r="165" spans="1:18" x14ac:dyDescent="0.35">
      <c r="A165" s="1" t="s">
        <v>124</v>
      </c>
      <c r="C165" s="17"/>
      <c r="L165" s="55" t="s">
        <v>125</v>
      </c>
      <c r="P165" s="51"/>
      <c r="Q165" s="54"/>
      <c r="R165" s="54"/>
    </row>
    <row r="166" spans="1:18" x14ac:dyDescent="0.35">
      <c r="A166" s="1" t="s">
        <v>126</v>
      </c>
      <c r="C166" s="17"/>
      <c r="L166" s="15"/>
      <c r="P166" s="51"/>
      <c r="Q166" s="54"/>
      <c r="R166" s="54"/>
    </row>
    <row r="167" spans="1:18" x14ac:dyDescent="0.35">
      <c r="A167" s="2"/>
      <c r="C167" s="17"/>
      <c r="L167" s="15"/>
      <c r="P167" s="51"/>
      <c r="Q167" s="54"/>
      <c r="R167" s="54"/>
    </row>
    <row r="168" spans="1:18" x14ac:dyDescent="0.35">
      <c r="A168" s="1" t="s">
        <v>127</v>
      </c>
      <c r="C168" s="5"/>
      <c r="L168" s="19" t="s">
        <v>8</v>
      </c>
      <c r="P168" s="51"/>
      <c r="Q168" s="54"/>
      <c r="R168" s="54"/>
    </row>
    <row r="169" spans="1:18" x14ac:dyDescent="0.35">
      <c r="A169" s="1" t="s">
        <v>128</v>
      </c>
      <c r="C169" s="5"/>
      <c r="L169" s="15"/>
      <c r="P169" s="51"/>
      <c r="Q169" s="54"/>
      <c r="R169" s="54"/>
    </row>
    <row r="170" spans="1:18" x14ac:dyDescent="0.35">
      <c r="C170" s="5"/>
      <c r="L170" s="15"/>
      <c r="P170" s="51"/>
      <c r="Q170" s="54"/>
      <c r="R170" s="54"/>
    </row>
    <row r="171" spans="1:18" x14ac:dyDescent="0.35">
      <c r="A171" s="1" t="s">
        <v>129</v>
      </c>
      <c r="C171" s="5"/>
      <c r="L171" s="15"/>
      <c r="P171" s="51"/>
      <c r="Q171" s="54"/>
      <c r="R171" s="54"/>
    </row>
    <row r="172" spans="1:18" x14ac:dyDescent="0.35">
      <c r="A172" s="1" t="s">
        <v>130</v>
      </c>
      <c r="C172" s="5"/>
      <c r="L172" s="19" t="s">
        <v>12</v>
      </c>
      <c r="P172" s="51"/>
      <c r="Q172" s="54"/>
      <c r="R172" s="54"/>
    </row>
    <row r="173" spans="1:18" x14ac:dyDescent="0.35">
      <c r="A173" s="1" t="s">
        <v>131</v>
      </c>
      <c r="C173" s="5"/>
      <c r="J173" s="112" t="s">
        <v>13</v>
      </c>
      <c r="K173" s="112"/>
      <c r="L173" s="112"/>
      <c r="M173" s="7"/>
      <c r="P173" s="51"/>
      <c r="Q173" s="54"/>
      <c r="R173" s="54"/>
    </row>
    <row r="174" spans="1:18" x14ac:dyDescent="0.35">
      <c r="C174" s="5"/>
      <c r="L174" s="15"/>
      <c r="P174" s="51"/>
      <c r="Q174" s="54"/>
      <c r="R174" s="54"/>
    </row>
    <row r="175" spans="1:18" x14ac:dyDescent="0.35">
      <c r="C175" s="5"/>
      <c r="L175" s="19"/>
      <c r="P175" s="51"/>
      <c r="Q175" s="54"/>
      <c r="R175" s="54"/>
    </row>
    <row r="176" spans="1:18" x14ac:dyDescent="0.35">
      <c r="C176" s="34"/>
      <c r="L176" s="20"/>
      <c r="P176" s="51"/>
      <c r="Q176" s="54"/>
      <c r="R176" s="54"/>
    </row>
    <row r="177" spans="1:18" x14ac:dyDescent="0.35">
      <c r="C177" s="34"/>
      <c r="P177" s="51"/>
      <c r="Q177" s="54"/>
      <c r="R177" s="54"/>
    </row>
    <row r="178" spans="1:18" x14ac:dyDescent="0.35">
      <c r="C178" s="34"/>
      <c r="P178" s="51"/>
      <c r="Q178" s="54"/>
      <c r="R178" s="54"/>
    </row>
    <row r="179" spans="1:18" x14ac:dyDescent="0.35">
      <c r="C179" s="34"/>
      <c r="P179" s="51"/>
      <c r="Q179" s="54"/>
      <c r="R179" s="54"/>
    </row>
    <row r="180" spans="1:18" x14ac:dyDescent="0.35">
      <c r="C180" s="14"/>
      <c r="P180" s="51"/>
      <c r="Q180" s="54"/>
      <c r="R180" s="54"/>
    </row>
    <row r="181" spans="1:18" x14ac:dyDescent="0.35">
      <c r="A181" s="15"/>
      <c r="C181" s="56"/>
      <c r="P181" s="51"/>
      <c r="Q181" s="54"/>
      <c r="R181" s="54"/>
    </row>
    <row r="182" spans="1:18" x14ac:dyDescent="0.35">
      <c r="C182" s="5" t="s">
        <v>45</v>
      </c>
      <c r="P182" s="51"/>
      <c r="Q182" s="54"/>
      <c r="R182" s="54"/>
    </row>
    <row r="183" spans="1:18" x14ac:dyDescent="0.35">
      <c r="P183" s="51"/>
      <c r="Q183" s="54"/>
      <c r="R183" s="54"/>
    </row>
    <row r="184" spans="1:18" x14ac:dyDescent="0.35">
      <c r="P184" s="51"/>
      <c r="Q184" s="54"/>
      <c r="R184" s="54"/>
    </row>
    <row r="185" spans="1:18" x14ac:dyDescent="0.35">
      <c r="P185" s="51"/>
      <c r="Q185" s="54"/>
      <c r="R185" s="54"/>
    </row>
    <row r="186" spans="1:18" x14ac:dyDescent="0.35">
      <c r="P186" s="51"/>
      <c r="Q186" s="54"/>
      <c r="R186" s="54"/>
    </row>
    <row r="187" spans="1:18" x14ac:dyDescent="0.35">
      <c r="P187" s="51"/>
      <c r="Q187" s="54"/>
      <c r="R187" s="54"/>
    </row>
    <row r="188" spans="1:18" x14ac:dyDescent="0.35">
      <c r="P188" s="51"/>
      <c r="Q188" s="54"/>
      <c r="R188" s="54"/>
    </row>
    <row r="189" spans="1:18" x14ac:dyDescent="0.35">
      <c r="P189" s="51"/>
      <c r="Q189" s="54"/>
      <c r="R189" s="54"/>
    </row>
    <row r="190" spans="1:18" x14ac:dyDescent="0.35">
      <c r="P190" s="51"/>
      <c r="Q190" s="54"/>
      <c r="R190" s="54"/>
    </row>
    <row r="191" spans="1:18" x14ac:dyDescent="0.35">
      <c r="P191" s="51"/>
      <c r="Q191" s="54"/>
      <c r="R191" s="54"/>
    </row>
    <row r="192" spans="1:18" x14ac:dyDescent="0.35">
      <c r="P192" s="51"/>
      <c r="Q192" s="54"/>
      <c r="R192" s="54"/>
    </row>
    <row r="193" spans="16:18" x14ac:dyDescent="0.35">
      <c r="P193" s="51"/>
      <c r="Q193" s="54"/>
      <c r="R193" s="54"/>
    </row>
    <row r="194" spans="16:18" x14ac:dyDescent="0.35">
      <c r="P194" s="51"/>
      <c r="Q194" s="54"/>
      <c r="R194" s="54"/>
    </row>
    <row r="195" spans="16:18" x14ac:dyDescent="0.35">
      <c r="P195" s="51"/>
      <c r="Q195" s="54"/>
      <c r="R195" s="54"/>
    </row>
    <row r="196" spans="16:18" x14ac:dyDescent="0.35">
      <c r="P196" s="51"/>
      <c r="Q196" s="54"/>
      <c r="R196" s="54"/>
    </row>
  </sheetData>
  <mergeCells count="1">
    <mergeCell ref="J173:L1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0C7B-6B21-43FB-B22B-1683D717F46C}">
  <dimension ref="A1:J27"/>
  <sheetViews>
    <sheetView topLeftCell="A19" workbookViewId="0">
      <selection activeCell="D29" sqref="D29"/>
    </sheetView>
  </sheetViews>
  <sheetFormatPr defaultRowHeight="14.5" x14ac:dyDescent="0.35"/>
  <cols>
    <col min="1" max="1" width="45.54296875" customWidth="1"/>
  </cols>
  <sheetData>
    <row r="1" spans="1:4" x14ac:dyDescent="0.35">
      <c r="A1" s="46" t="s">
        <v>73</v>
      </c>
    </row>
    <row r="3" spans="1:4" x14ac:dyDescent="0.35">
      <c r="A3" s="46" t="s">
        <v>74</v>
      </c>
    </row>
    <row r="5" spans="1:4" x14ac:dyDescent="0.35">
      <c r="A5" s="46" t="s">
        <v>75</v>
      </c>
    </row>
    <row r="6" spans="1:4" x14ac:dyDescent="0.35">
      <c r="A6" t="s">
        <v>76</v>
      </c>
    </row>
    <row r="8" spans="1:4" x14ac:dyDescent="0.35">
      <c r="A8" t="s">
        <v>77</v>
      </c>
    </row>
    <row r="10" spans="1:4" x14ac:dyDescent="0.35">
      <c r="B10" s="46">
        <v>2023</v>
      </c>
      <c r="D10" t="s">
        <v>17</v>
      </c>
    </row>
    <row r="11" spans="1:4" x14ac:dyDescent="0.35">
      <c r="A11" t="s">
        <v>78</v>
      </c>
      <c r="B11">
        <v>50000</v>
      </c>
      <c r="D11">
        <v>0.1</v>
      </c>
    </row>
    <row r="12" spans="1:4" x14ac:dyDescent="0.35">
      <c r="A12" t="s">
        <v>79</v>
      </c>
      <c r="B12">
        <v>500</v>
      </c>
      <c r="D12">
        <v>0.05</v>
      </c>
    </row>
    <row r="13" spans="1:4" x14ac:dyDescent="0.35">
      <c r="A13" t="s">
        <v>80</v>
      </c>
      <c r="B13">
        <v>90</v>
      </c>
      <c r="D13">
        <v>0.1</v>
      </c>
    </row>
    <row r="14" spans="1:4" x14ac:dyDescent="0.35">
      <c r="A14" t="s">
        <v>81</v>
      </c>
      <c r="B14">
        <v>200</v>
      </c>
      <c r="D14">
        <v>0.1</v>
      </c>
    </row>
    <row r="15" spans="1:4" x14ac:dyDescent="0.35">
      <c r="A15" t="s">
        <v>82</v>
      </c>
      <c r="B15">
        <v>40</v>
      </c>
      <c r="D15">
        <v>0.1</v>
      </c>
    </row>
    <row r="16" spans="1:4" x14ac:dyDescent="0.35">
      <c r="A16" t="s">
        <v>83</v>
      </c>
      <c r="B16">
        <v>100000</v>
      </c>
      <c r="D16">
        <v>0.05</v>
      </c>
    </row>
    <row r="17" spans="1:10" x14ac:dyDescent="0.35">
      <c r="A17" t="s">
        <v>84</v>
      </c>
      <c r="B17">
        <v>80000</v>
      </c>
      <c r="D17">
        <v>0.05</v>
      </c>
    </row>
    <row r="18" spans="1:10" x14ac:dyDescent="0.35">
      <c r="A18" t="s">
        <v>85</v>
      </c>
      <c r="B18">
        <v>30</v>
      </c>
      <c r="D18">
        <v>0.1</v>
      </c>
    </row>
    <row r="19" spans="1:10" x14ac:dyDescent="0.35">
      <c r="A19" t="s">
        <v>86</v>
      </c>
      <c r="B19">
        <v>60000</v>
      </c>
      <c r="D19">
        <v>0.05</v>
      </c>
    </row>
    <row r="21" spans="1:10" x14ac:dyDescent="0.35">
      <c r="A21" s="46" t="s">
        <v>0</v>
      </c>
    </row>
    <row r="22" spans="1:10" x14ac:dyDescent="0.35">
      <c r="A22" t="s">
        <v>87</v>
      </c>
      <c r="J22" t="s">
        <v>88</v>
      </c>
    </row>
    <row r="24" spans="1:10" x14ac:dyDescent="0.35">
      <c r="A24" t="s">
        <v>89</v>
      </c>
      <c r="J24" t="s">
        <v>90</v>
      </c>
    </row>
    <row r="26" spans="1:10" x14ac:dyDescent="0.35">
      <c r="A26" t="s">
        <v>91</v>
      </c>
      <c r="J26" t="s">
        <v>90</v>
      </c>
    </row>
    <row r="27" spans="1:10" x14ac:dyDescent="0.35">
      <c r="J27" s="4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A107-5360-4421-A09B-5B50A1B9104C}">
  <dimension ref="A1:P45"/>
  <sheetViews>
    <sheetView topLeftCell="A16" workbookViewId="0">
      <selection activeCell="B27" sqref="B27"/>
    </sheetView>
  </sheetViews>
  <sheetFormatPr defaultRowHeight="14.5" x14ac:dyDescent="0.35"/>
  <cols>
    <col min="2" max="2" width="15.54296875" customWidth="1"/>
    <col min="3" max="3" width="26.1796875" customWidth="1"/>
    <col min="4" max="4" width="22" customWidth="1"/>
    <col min="5" max="5" width="21.81640625" customWidth="1"/>
    <col min="7" max="7" width="13.7265625" customWidth="1"/>
  </cols>
  <sheetData>
    <row r="1" spans="1:16" ht="20" x14ac:dyDescent="0.4">
      <c r="E1" s="57" t="s">
        <v>73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20" x14ac:dyDescent="0.4"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0.5" x14ac:dyDescent="0.45">
      <c r="A3" s="3" t="s">
        <v>132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6" ht="17.5" x14ac:dyDescent="0.35">
      <c r="A5" s="58" t="s">
        <v>75</v>
      </c>
    </row>
    <row r="6" spans="1:16" ht="18.5" x14ac:dyDescent="0.45">
      <c r="A6" s="59" t="s">
        <v>133</v>
      </c>
      <c r="B6" s="60"/>
      <c r="C6" s="60"/>
      <c r="D6" s="60"/>
      <c r="E6" s="60"/>
    </row>
    <row r="7" spans="1:16" ht="18.5" x14ac:dyDescent="0.45">
      <c r="A7" s="60"/>
      <c r="B7" s="60"/>
      <c r="C7" s="60"/>
      <c r="D7" s="60"/>
      <c r="E7" s="60"/>
    </row>
    <row r="8" spans="1:16" ht="18.5" x14ac:dyDescent="0.45">
      <c r="A8" s="59" t="s">
        <v>134</v>
      </c>
      <c r="B8" s="60"/>
      <c r="C8" s="60"/>
      <c r="D8" s="60"/>
      <c r="E8" s="60"/>
    </row>
    <row r="9" spans="1:16" ht="18.5" x14ac:dyDescent="0.45">
      <c r="A9" s="59"/>
      <c r="B9" s="60"/>
      <c r="C9" s="60"/>
      <c r="D9" s="60"/>
      <c r="E9" s="60"/>
    </row>
    <row r="10" spans="1:16" ht="18.5" x14ac:dyDescent="0.45">
      <c r="A10" s="59"/>
      <c r="B10" s="74" t="s">
        <v>147</v>
      </c>
      <c r="C10" s="75" t="s">
        <v>135</v>
      </c>
      <c r="D10" s="76" t="s">
        <v>146</v>
      </c>
      <c r="E10" s="60"/>
    </row>
    <row r="11" spans="1:16" ht="18.5" x14ac:dyDescent="0.45">
      <c r="A11" s="59"/>
      <c r="B11" s="61">
        <v>44562</v>
      </c>
      <c r="C11" s="62">
        <v>300000</v>
      </c>
      <c r="D11" s="63">
        <v>36000</v>
      </c>
      <c r="E11" s="60"/>
    </row>
    <row r="12" spans="1:16" ht="18.5" x14ac:dyDescent="0.45">
      <c r="A12" s="59"/>
      <c r="B12" s="61">
        <v>44593</v>
      </c>
      <c r="C12" s="62">
        <v>240000</v>
      </c>
      <c r="D12" s="63">
        <v>28000</v>
      </c>
      <c r="E12" s="60"/>
    </row>
    <row r="13" spans="1:16" ht="18.5" x14ac:dyDescent="0.45">
      <c r="A13" s="59"/>
      <c r="B13" s="61">
        <v>44621</v>
      </c>
      <c r="C13" s="62">
        <v>400000</v>
      </c>
      <c r="D13" s="63">
        <v>46000</v>
      </c>
      <c r="E13" s="60"/>
    </row>
    <row r="14" spans="1:16" ht="18.5" x14ac:dyDescent="0.45">
      <c r="A14" s="59"/>
      <c r="B14" s="61">
        <v>44652</v>
      </c>
      <c r="C14" s="62">
        <v>340000</v>
      </c>
      <c r="D14" s="63">
        <v>38000</v>
      </c>
      <c r="E14" s="60"/>
    </row>
    <row r="15" spans="1:16" ht="18.5" x14ac:dyDescent="0.45">
      <c r="A15" s="59"/>
      <c r="B15" s="61">
        <v>44682</v>
      </c>
      <c r="C15" s="62">
        <v>240000</v>
      </c>
      <c r="D15" s="63">
        <v>32000</v>
      </c>
      <c r="E15" s="60"/>
    </row>
    <row r="16" spans="1:16" ht="18.5" x14ac:dyDescent="0.45">
      <c r="A16" s="59"/>
      <c r="B16" s="61">
        <v>44713</v>
      </c>
      <c r="C16" s="62">
        <v>500000</v>
      </c>
      <c r="D16" s="63">
        <v>60000</v>
      </c>
      <c r="E16" s="60"/>
    </row>
    <row r="17" spans="1:9" ht="18.5" x14ac:dyDescent="0.45">
      <c r="A17" s="59"/>
      <c r="B17" s="61">
        <v>44743</v>
      </c>
      <c r="C17" s="62">
        <v>440000</v>
      </c>
      <c r="D17" s="63">
        <v>54000</v>
      </c>
      <c r="E17" s="60"/>
    </row>
    <row r="18" spans="1:9" ht="18.5" x14ac:dyDescent="0.45">
      <c r="A18" s="60"/>
      <c r="B18" s="61">
        <v>44774</v>
      </c>
      <c r="C18" s="62">
        <v>180000</v>
      </c>
      <c r="D18" s="63">
        <v>22000</v>
      </c>
      <c r="E18" s="60"/>
    </row>
    <row r="19" spans="1:9" ht="18.5" x14ac:dyDescent="0.45">
      <c r="A19" s="60"/>
      <c r="B19" s="61">
        <v>44805</v>
      </c>
      <c r="C19" s="62">
        <v>360000</v>
      </c>
      <c r="D19" s="63">
        <v>48000</v>
      </c>
      <c r="E19" s="60"/>
    </row>
    <row r="20" spans="1:9" ht="18.5" x14ac:dyDescent="0.45">
      <c r="A20" s="60"/>
      <c r="B20" s="61">
        <v>44835</v>
      </c>
      <c r="C20" s="62">
        <v>600000</v>
      </c>
      <c r="D20" s="63">
        <v>64000</v>
      </c>
      <c r="E20" s="60"/>
    </row>
    <row r="21" spans="1:9" ht="18.5" x14ac:dyDescent="0.45">
      <c r="A21" s="60"/>
      <c r="B21" s="61">
        <v>44866</v>
      </c>
      <c r="C21" s="62">
        <v>560000</v>
      </c>
      <c r="D21" s="63">
        <v>58000</v>
      </c>
      <c r="E21" s="60"/>
    </row>
    <row r="22" spans="1:9" ht="19" thickBot="1" x14ac:dyDescent="0.5">
      <c r="A22" s="60"/>
      <c r="B22" s="64">
        <v>44896</v>
      </c>
      <c r="C22" s="65">
        <v>700000</v>
      </c>
      <c r="D22" s="66">
        <v>72000</v>
      </c>
      <c r="E22" s="60"/>
    </row>
    <row r="23" spans="1:9" ht="18.5" x14ac:dyDescent="0.45">
      <c r="A23" s="60"/>
      <c r="B23" s="60"/>
      <c r="C23" s="60"/>
      <c r="D23" s="60"/>
      <c r="E23" s="60"/>
    </row>
    <row r="24" spans="1:9" ht="18.5" x14ac:dyDescent="0.45">
      <c r="A24" s="67" t="s">
        <v>0</v>
      </c>
      <c r="B24" s="59"/>
      <c r="C24" s="59"/>
      <c r="D24" s="60"/>
      <c r="E24" s="60"/>
    </row>
    <row r="25" spans="1:9" ht="18.5" x14ac:dyDescent="0.45">
      <c r="A25" s="59" t="s">
        <v>136</v>
      </c>
      <c r="B25" s="59"/>
      <c r="C25" s="59"/>
      <c r="D25" s="60"/>
      <c r="E25" s="60"/>
    </row>
    <row r="26" spans="1:9" ht="18.5" x14ac:dyDescent="0.45">
      <c r="A26" s="59"/>
      <c r="B26" s="59"/>
      <c r="C26" s="59"/>
      <c r="D26" s="60"/>
      <c r="E26" s="60"/>
    </row>
    <row r="27" spans="1:9" ht="18.5" x14ac:dyDescent="0.45">
      <c r="A27" s="59" t="s">
        <v>137</v>
      </c>
      <c r="B27" s="59"/>
      <c r="C27" s="59"/>
      <c r="D27" s="60"/>
      <c r="E27" s="60"/>
      <c r="I27" s="68" t="s">
        <v>8</v>
      </c>
    </row>
    <row r="28" spans="1:9" ht="18.5" x14ac:dyDescent="0.45">
      <c r="A28" s="59"/>
      <c r="B28" s="59"/>
      <c r="C28" s="59"/>
      <c r="D28" s="60"/>
      <c r="E28" s="60"/>
      <c r="H28" s="68"/>
    </row>
    <row r="29" spans="1:9" ht="18.5" x14ac:dyDescent="0.45">
      <c r="A29" s="59" t="s">
        <v>138</v>
      </c>
      <c r="B29" s="59"/>
      <c r="C29" s="59"/>
      <c r="D29" s="60"/>
      <c r="E29" s="60"/>
      <c r="I29" s="68" t="s">
        <v>9</v>
      </c>
    </row>
    <row r="30" spans="1:9" ht="18.5" x14ac:dyDescent="0.45">
      <c r="A30" s="59"/>
      <c r="B30" s="59"/>
      <c r="C30" s="59"/>
      <c r="D30" s="60"/>
      <c r="E30" s="60"/>
      <c r="G30" s="68"/>
    </row>
    <row r="31" spans="1:9" ht="18.5" x14ac:dyDescent="0.45">
      <c r="A31" s="59" t="s">
        <v>139</v>
      </c>
      <c r="B31" s="59"/>
      <c r="C31" s="59"/>
      <c r="D31" s="60"/>
      <c r="E31" s="60"/>
    </row>
    <row r="32" spans="1:9" ht="18.5" x14ac:dyDescent="0.45">
      <c r="A32" s="59" t="s">
        <v>140</v>
      </c>
      <c r="B32" s="59"/>
      <c r="C32" s="59"/>
      <c r="D32" s="60"/>
      <c r="E32" s="60"/>
      <c r="I32" s="68" t="s">
        <v>9</v>
      </c>
    </row>
    <row r="33" spans="1:9" ht="18.5" x14ac:dyDescent="0.45">
      <c r="A33" s="59" t="s">
        <v>141</v>
      </c>
      <c r="B33" s="59"/>
      <c r="C33" s="69"/>
      <c r="D33" s="60"/>
      <c r="E33" s="60"/>
    </row>
    <row r="34" spans="1:9" ht="18.5" x14ac:dyDescent="0.45">
      <c r="A34" s="59" t="s">
        <v>142</v>
      </c>
      <c r="B34" s="59"/>
      <c r="C34" s="59"/>
      <c r="D34" s="60"/>
      <c r="E34" s="60"/>
    </row>
    <row r="35" spans="1:9" ht="18.5" x14ac:dyDescent="0.45">
      <c r="B35" s="59"/>
      <c r="C35" s="59"/>
      <c r="D35" s="60"/>
      <c r="E35" s="60"/>
      <c r="I35" s="70" t="s">
        <v>143</v>
      </c>
    </row>
    <row r="36" spans="1:9" ht="18.5" x14ac:dyDescent="0.45">
      <c r="A36" s="59" t="s">
        <v>144</v>
      </c>
      <c r="B36" s="59"/>
      <c r="C36" s="59"/>
      <c r="D36" s="60"/>
      <c r="E36" s="60"/>
      <c r="I36" s="68" t="s">
        <v>11</v>
      </c>
    </row>
    <row r="37" spans="1:9" ht="18.5" x14ac:dyDescent="0.45">
      <c r="A37" s="60"/>
      <c r="B37" s="60"/>
      <c r="C37" s="60"/>
      <c r="D37" s="60"/>
    </row>
    <row r="38" spans="1:9" ht="18.5" x14ac:dyDescent="0.45">
      <c r="A38" s="60"/>
      <c r="B38" s="60"/>
      <c r="C38" s="60"/>
      <c r="F38" s="71"/>
      <c r="G38" s="71"/>
      <c r="I38" s="71" t="s">
        <v>13</v>
      </c>
    </row>
    <row r="43" spans="1:9" ht="17.5" x14ac:dyDescent="0.35">
      <c r="H43" s="72" t="s">
        <v>145</v>
      </c>
    </row>
    <row r="44" spans="1:9" ht="17.5" x14ac:dyDescent="0.35">
      <c r="G44" s="73"/>
      <c r="H44" s="72" t="s">
        <v>15</v>
      </c>
    </row>
    <row r="45" spans="1:9" ht="17.5" x14ac:dyDescent="0.35">
      <c r="G45" s="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F82A-81D7-4626-AEB9-BC6E353A09BE}">
  <dimension ref="A1:L73"/>
  <sheetViews>
    <sheetView topLeftCell="A13" workbookViewId="0">
      <selection activeCell="D30" sqref="D30"/>
    </sheetView>
  </sheetViews>
  <sheetFormatPr defaultColWidth="9.1796875" defaultRowHeight="14" x14ac:dyDescent="0.3"/>
  <cols>
    <col min="1" max="1" width="16.26953125" style="35" customWidth="1"/>
    <col min="2" max="2" width="17" style="35" customWidth="1"/>
    <col min="3" max="3" width="21.453125" style="35" bestFit="1" customWidth="1"/>
    <col min="4" max="4" width="24.453125" style="35" customWidth="1"/>
    <col min="5" max="5" width="9.1796875" style="35"/>
    <col min="6" max="6" width="12.7265625" style="35" customWidth="1"/>
    <col min="7" max="7" width="17.1796875" style="35" customWidth="1"/>
    <col min="8" max="8" width="19" style="35" customWidth="1"/>
    <col min="9" max="9" width="23.54296875" style="35" customWidth="1"/>
    <col min="10" max="10" width="18.81640625" style="35" customWidth="1"/>
    <col min="11" max="11" width="14.54296875" style="35" customWidth="1"/>
    <col min="12" max="12" width="16.54296875" style="35" customWidth="1"/>
    <col min="13" max="13" width="15.26953125" style="35" customWidth="1"/>
    <col min="14" max="16384" width="9.1796875" style="35"/>
  </cols>
  <sheetData>
    <row r="1" spans="1:10" ht="20.5" x14ac:dyDescent="0.45">
      <c r="A1" s="3" t="s">
        <v>18</v>
      </c>
      <c r="B1" s="4"/>
      <c r="C1" s="4"/>
      <c r="D1" s="4"/>
      <c r="E1" s="4"/>
      <c r="F1" s="4"/>
    </row>
    <row r="2" spans="1:10" ht="20.5" x14ac:dyDescent="0.45">
      <c r="A2" s="4" t="s">
        <v>148</v>
      </c>
      <c r="B2" s="4"/>
      <c r="C2" s="4"/>
      <c r="D2" s="4"/>
      <c r="E2" s="4"/>
      <c r="F2" s="4"/>
    </row>
    <row r="3" spans="1:10" ht="20.5" x14ac:dyDescent="0.45">
      <c r="A3" s="4"/>
      <c r="B3" s="4"/>
      <c r="C3" s="4"/>
      <c r="D3" s="4"/>
      <c r="E3" s="4"/>
      <c r="F3" s="4"/>
    </row>
    <row r="4" spans="1:10" ht="20.5" x14ac:dyDescent="0.45">
      <c r="A4" s="4" t="s">
        <v>149</v>
      </c>
      <c r="B4" s="4"/>
      <c r="C4" s="4"/>
      <c r="D4" s="4"/>
      <c r="E4" s="4"/>
      <c r="F4" s="4"/>
      <c r="H4" s="77"/>
    </row>
    <row r="5" spans="1:10" ht="20.5" x14ac:dyDescent="0.45">
      <c r="A5" s="4"/>
      <c r="B5" s="4"/>
      <c r="C5" s="57" t="s">
        <v>150</v>
      </c>
      <c r="D5" s="4"/>
      <c r="E5" s="4"/>
      <c r="F5" s="4"/>
      <c r="H5" s="77"/>
    </row>
    <row r="6" spans="1:10" ht="20.5" x14ac:dyDescent="0.45">
      <c r="A6" s="4" t="s">
        <v>14</v>
      </c>
      <c r="B6" s="4"/>
      <c r="C6" s="78">
        <v>10000</v>
      </c>
      <c r="D6" s="4"/>
      <c r="E6" s="4"/>
      <c r="F6" s="4"/>
      <c r="H6" s="77"/>
    </row>
    <row r="7" spans="1:10" ht="20.5" x14ac:dyDescent="0.45">
      <c r="A7" s="4" t="s">
        <v>151</v>
      </c>
      <c r="B7" s="4"/>
      <c r="C7" s="78">
        <v>5000</v>
      </c>
      <c r="D7" s="4"/>
      <c r="E7" s="4"/>
      <c r="F7" s="4"/>
    </row>
    <row r="8" spans="1:10" ht="20.5" x14ac:dyDescent="0.45">
      <c r="A8" s="4" t="s">
        <v>152</v>
      </c>
      <c r="B8" s="4"/>
      <c r="C8" s="78">
        <v>50000000</v>
      </c>
      <c r="D8" s="4"/>
      <c r="E8" s="4"/>
      <c r="F8" s="3"/>
      <c r="G8" s="41"/>
      <c r="H8" s="41"/>
      <c r="I8" s="41"/>
      <c r="J8" s="41"/>
    </row>
    <row r="9" spans="1:10" ht="20.5" x14ac:dyDescent="0.45">
      <c r="A9" s="4"/>
      <c r="B9" s="4"/>
      <c r="C9" s="79"/>
      <c r="D9" s="4"/>
      <c r="E9" s="4"/>
      <c r="F9" s="3"/>
      <c r="G9" s="41"/>
      <c r="H9" s="41"/>
      <c r="I9" s="41"/>
      <c r="J9" s="41"/>
    </row>
    <row r="10" spans="1:10" ht="20.5" x14ac:dyDescent="0.45">
      <c r="A10" s="3" t="s">
        <v>0</v>
      </c>
      <c r="B10" s="4"/>
      <c r="C10" s="4"/>
      <c r="D10" s="4"/>
      <c r="E10" s="4"/>
      <c r="F10" s="3"/>
      <c r="G10" s="41"/>
      <c r="H10" s="41"/>
      <c r="I10" s="41"/>
      <c r="J10" s="41"/>
    </row>
    <row r="11" spans="1:10" ht="20.5" x14ac:dyDescent="0.45">
      <c r="A11" s="4" t="s">
        <v>153</v>
      </c>
      <c r="B11" s="4"/>
      <c r="C11" s="4"/>
      <c r="D11" s="4"/>
      <c r="E11" s="4"/>
      <c r="F11" s="78"/>
      <c r="G11" s="42"/>
      <c r="H11" s="42"/>
      <c r="I11" s="77"/>
      <c r="J11" s="77"/>
    </row>
    <row r="12" spans="1:10" ht="20.5" x14ac:dyDescent="0.45">
      <c r="A12" s="4" t="s">
        <v>154</v>
      </c>
      <c r="B12" s="4"/>
      <c r="C12" s="4"/>
      <c r="D12" s="4"/>
      <c r="E12" s="4"/>
      <c r="F12" s="78"/>
      <c r="G12" s="42"/>
      <c r="I12" s="80" t="s">
        <v>43</v>
      </c>
      <c r="J12" s="77"/>
    </row>
    <row r="13" spans="1:10" ht="20.5" x14ac:dyDescent="0.45">
      <c r="A13" s="4"/>
      <c r="B13" s="4"/>
      <c r="C13" s="4"/>
      <c r="D13" s="4"/>
      <c r="E13" s="4"/>
      <c r="F13" s="78"/>
      <c r="G13" s="42"/>
      <c r="H13" s="42"/>
      <c r="I13" s="77"/>
      <c r="J13" s="77"/>
    </row>
    <row r="14" spans="1:10" ht="20.5" x14ac:dyDescent="0.45">
      <c r="A14" s="4" t="s">
        <v>155</v>
      </c>
      <c r="B14" s="4"/>
      <c r="C14" s="4"/>
      <c r="D14" s="4"/>
      <c r="E14" s="4"/>
      <c r="F14" s="78"/>
      <c r="G14" s="42"/>
      <c r="H14" s="42"/>
      <c r="I14" s="77"/>
      <c r="J14" s="77"/>
    </row>
    <row r="15" spans="1:10" ht="20.5" x14ac:dyDescent="0.45">
      <c r="A15" s="4" t="s">
        <v>156</v>
      </c>
      <c r="B15" s="4"/>
      <c r="C15" s="4"/>
      <c r="D15" s="4"/>
      <c r="E15" s="4"/>
      <c r="F15" s="78"/>
      <c r="G15" s="42"/>
      <c r="I15" s="80" t="s">
        <v>43</v>
      </c>
      <c r="J15" s="77"/>
    </row>
    <row r="16" spans="1:10" ht="20.5" x14ac:dyDescent="0.45">
      <c r="A16" s="4"/>
      <c r="B16" s="4"/>
      <c r="C16" s="4"/>
      <c r="D16" s="4"/>
      <c r="E16" s="4"/>
      <c r="F16" s="78"/>
      <c r="G16" s="42"/>
      <c r="H16" s="42"/>
      <c r="I16" s="77"/>
      <c r="J16" s="77"/>
    </row>
    <row r="17" spans="1:10" ht="20.5" x14ac:dyDescent="0.45">
      <c r="A17" s="4" t="s">
        <v>157</v>
      </c>
      <c r="B17" s="4"/>
      <c r="C17" s="4"/>
      <c r="D17" s="4"/>
      <c r="E17" s="4"/>
      <c r="F17" s="78"/>
      <c r="G17" s="42"/>
      <c r="H17" s="42"/>
      <c r="I17" s="77"/>
      <c r="J17" s="77"/>
    </row>
    <row r="18" spans="1:10" ht="20.5" x14ac:dyDescent="0.45">
      <c r="A18" s="4" t="s">
        <v>158</v>
      </c>
      <c r="B18" s="4"/>
      <c r="C18" s="4"/>
      <c r="D18" s="4"/>
      <c r="E18" s="4"/>
      <c r="F18" s="78"/>
      <c r="G18" s="42"/>
      <c r="H18" s="42"/>
      <c r="I18" s="77"/>
      <c r="J18" s="77"/>
    </row>
    <row r="19" spans="1:10" ht="20.5" x14ac:dyDescent="0.45">
      <c r="A19" s="4" t="s">
        <v>159</v>
      </c>
      <c r="B19" s="4"/>
      <c r="C19" s="4"/>
      <c r="D19" s="4"/>
      <c r="E19" s="4"/>
      <c r="I19" s="81" t="s">
        <v>12</v>
      </c>
      <c r="J19" s="77"/>
    </row>
    <row r="20" spans="1:10" ht="20.5" x14ac:dyDescent="0.45">
      <c r="A20" s="4"/>
      <c r="B20" s="4"/>
      <c r="C20" s="4"/>
      <c r="D20" s="4"/>
      <c r="E20" s="4"/>
      <c r="F20" s="78"/>
      <c r="I20" s="82" t="s">
        <v>13</v>
      </c>
      <c r="J20" s="77"/>
    </row>
    <row r="21" spans="1:10" ht="20.5" x14ac:dyDescent="0.45">
      <c r="A21" s="4"/>
      <c r="B21" s="4"/>
      <c r="C21" s="4"/>
      <c r="E21" s="4"/>
      <c r="F21" s="78"/>
      <c r="I21" s="77"/>
      <c r="J21" s="77"/>
    </row>
    <row r="22" spans="1:10" ht="20.5" x14ac:dyDescent="0.45">
      <c r="A22" s="4"/>
      <c r="B22" s="4"/>
      <c r="C22" s="4"/>
      <c r="D22" s="4"/>
      <c r="E22" s="4"/>
      <c r="F22" s="78"/>
      <c r="G22" s="42"/>
      <c r="H22" s="42"/>
      <c r="J22" s="77"/>
    </row>
    <row r="23" spans="1:10" x14ac:dyDescent="0.3">
      <c r="F23" s="43"/>
      <c r="G23" s="42"/>
      <c r="H23" s="42"/>
      <c r="J23" s="77"/>
    </row>
    <row r="24" spans="1:10" x14ac:dyDescent="0.3">
      <c r="F24" s="43"/>
      <c r="G24" s="42"/>
      <c r="H24" s="42"/>
      <c r="I24" s="77"/>
      <c r="J24" s="77"/>
    </row>
    <row r="25" spans="1:10" x14ac:dyDescent="0.3">
      <c r="F25" s="43"/>
      <c r="G25" s="42"/>
      <c r="H25" s="42"/>
      <c r="I25" s="77"/>
      <c r="J25" s="77"/>
    </row>
    <row r="26" spans="1:10" x14ac:dyDescent="0.3">
      <c r="F26" s="43"/>
      <c r="G26" s="42"/>
      <c r="H26" s="42"/>
      <c r="I26" s="77"/>
      <c r="J26" s="77"/>
    </row>
    <row r="27" spans="1:10" x14ac:dyDescent="0.3">
      <c r="F27" s="43"/>
      <c r="G27" s="42"/>
      <c r="H27" s="42"/>
      <c r="I27" s="77"/>
      <c r="J27" s="77"/>
    </row>
    <row r="28" spans="1:10" x14ac:dyDescent="0.3">
      <c r="F28" s="43"/>
      <c r="G28" s="42"/>
      <c r="H28" s="42"/>
      <c r="I28" s="77"/>
      <c r="J28" s="77"/>
    </row>
    <row r="29" spans="1:10" x14ac:dyDescent="0.3">
      <c r="F29" s="43"/>
      <c r="G29" s="42"/>
      <c r="H29" s="42"/>
      <c r="I29" s="77"/>
      <c r="J29" s="77"/>
    </row>
    <row r="30" spans="1:10" ht="20" x14ac:dyDescent="0.4">
      <c r="I30" s="83" t="s">
        <v>160</v>
      </c>
    </row>
    <row r="31" spans="1:10" ht="20" x14ac:dyDescent="0.4">
      <c r="I31" s="83" t="s">
        <v>161</v>
      </c>
    </row>
    <row r="34" spans="6:11" x14ac:dyDescent="0.3">
      <c r="F34" s="41"/>
      <c r="G34" s="41"/>
      <c r="H34" s="41"/>
      <c r="I34" s="41"/>
      <c r="J34" s="41"/>
      <c r="K34" s="41"/>
    </row>
    <row r="35" spans="6:11" x14ac:dyDescent="0.3">
      <c r="F35" s="41"/>
      <c r="G35" s="41"/>
      <c r="H35" s="41"/>
      <c r="I35" s="41"/>
      <c r="J35" s="41"/>
      <c r="K35" s="41"/>
    </row>
    <row r="36" spans="6:11" x14ac:dyDescent="0.3">
      <c r="F36" s="43"/>
      <c r="G36" s="42"/>
      <c r="H36" s="77"/>
      <c r="I36" s="77"/>
      <c r="J36" s="77"/>
    </row>
    <row r="37" spans="6:11" x14ac:dyDescent="0.3">
      <c r="F37" s="43"/>
      <c r="G37" s="42"/>
      <c r="H37" s="77"/>
      <c r="I37" s="77"/>
      <c r="J37" s="77"/>
    </row>
    <row r="38" spans="6:11" x14ac:dyDescent="0.3">
      <c r="F38" s="43"/>
      <c r="G38" s="42"/>
      <c r="H38" s="77"/>
      <c r="I38" s="77"/>
      <c r="J38" s="77"/>
    </row>
    <row r="39" spans="6:11" x14ac:dyDescent="0.3">
      <c r="F39" s="43"/>
      <c r="G39" s="42"/>
      <c r="H39" s="77"/>
      <c r="I39" s="77"/>
      <c r="J39" s="77"/>
    </row>
    <row r="40" spans="6:11" x14ac:dyDescent="0.3">
      <c r="F40" s="43"/>
      <c r="G40" s="42"/>
      <c r="H40" s="77"/>
      <c r="I40" s="77"/>
      <c r="J40" s="77"/>
    </row>
    <row r="41" spans="6:11" x14ac:dyDescent="0.3">
      <c r="F41" s="43"/>
      <c r="G41" s="42"/>
      <c r="H41" s="77"/>
      <c r="I41" s="77"/>
      <c r="J41" s="77"/>
    </row>
    <row r="42" spans="6:11" x14ac:dyDescent="0.3">
      <c r="F42" s="43"/>
      <c r="G42" s="42"/>
      <c r="H42" s="77"/>
      <c r="I42" s="77"/>
      <c r="J42" s="77"/>
    </row>
    <row r="43" spans="6:11" x14ac:dyDescent="0.3">
      <c r="F43" s="43"/>
      <c r="G43" s="42"/>
      <c r="H43" s="77"/>
      <c r="I43" s="77"/>
      <c r="J43" s="77"/>
    </row>
    <row r="44" spans="6:11" x14ac:dyDescent="0.3">
      <c r="F44" s="43"/>
      <c r="G44" s="42"/>
      <c r="H44" s="77"/>
      <c r="I44" s="77"/>
      <c r="J44" s="77"/>
    </row>
    <row r="45" spans="6:11" x14ac:dyDescent="0.3">
      <c r="F45" s="43"/>
      <c r="G45" s="42"/>
      <c r="H45" s="77"/>
      <c r="I45" s="77"/>
      <c r="J45" s="77"/>
    </row>
    <row r="46" spans="6:11" x14ac:dyDescent="0.3">
      <c r="F46" s="43"/>
      <c r="G46" s="42"/>
      <c r="H46" s="77"/>
      <c r="I46" s="77"/>
      <c r="J46" s="77"/>
    </row>
    <row r="47" spans="6:11" x14ac:dyDescent="0.3">
      <c r="F47" s="43"/>
      <c r="G47" s="42"/>
      <c r="H47" s="77"/>
      <c r="I47" s="77"/>
      <c r="J47" s="77"/>
    </row>
    <row r="48" spans="6:11" x14ac:dyDescent="0.3">
      <c r="F48" s="43"/>
      <c r="G48" s="42"/>
      <c r="H48" s="77"/>
      <c r="I48" s="77"/>
      <c r="J48" s="77"/>
    </row>
    <row r="49" spans="6:12" x14ac:dyDescent="0.3">
      <c r="F49" s="43"/>
      <c r="G49" s="42"/>
      <c r="H49" s="77"/>
      <c r="I49" s="77"/>
      <c r="J49" s="77"/>
    </row>
    <row r="50" spans="6:12" x14ac:dyDescent="0.3">
      <c r="F50" s="43"/>
      <c r="G50" s="42"/>
      <c r="H50" s="77"/>
      <c r="I50" s="77"/>
      <c r="J50" s="77"/>
    </row>
    <row r="51" spans="6:12" x14ac:dyDescent="0.3">
      <c r="F51" s="43"/>
      <c r="G51" s="42"/>
      <c r="H51" s="77"/>
      <c r="I51" s="77"/>
      <c r="J51" s="77"/>
    </row>
    <row r="52" spans="6:12" x14ac:dyDescent="0.3">
      <c r="F52" s="43"/>
      <c r="G52" s="42"/>
      <c r="H52" s="77"/>
      <c r="I52" s="77"/>
      <c r="J52" s="77"/>
    </row>
    <row r="53" spans="6:12" x14ac:dyDescent="0.3">
      <c r="F53" s="43"/>
      <c r="G53" s="42"/>
      <c r="H53" s="77"/>
      <c r="I53" s="77"/>
      <c r="J53" s="77"/>
    </row>
    <row r="54" spans="6:12" x14ac:dyDescent="0.3">
      <c r="F54" s="43"/>
      <c r="G54" s="42"/>
      <c r="H54" s="77"/>
      <c r="I54" s="77"/>
      <c r="J54" s="77"/>
    </row>
    <row r="55" spans="6:12" x14ac:dyDescent="0.3">
      <c r="F55" s="43"/>
      <c r="G55" s="42"/>
      <c r="H55" s="77"/>
      <c r="I55" s="77"/>
      <c r="J55" s="77"/>
    </row>
    <row r="62" spans="6:12" x14ac:dyDescent="0.3">
      <c r="F62" s="84"/>
      <c r="G62" s="85"/>
      <c r="H62" s="85"/>
      <c r="I62" s="86"/>
      <c r="J62" s="85"/>
      <c r="K62" s="85"/>
      <c r="L62" s="85"/>
    </row>
    <row r="63" spans="6:12" x14ac:dyDescent="0.3">
      <c r="F63" s="43"/>
      <c r="G63" s="40"/>
      <c r="H63" s="42"/>
      <c r="I63" s="42"/>
      <c r="J63" s="77"/>
      <c r="K63" s="77"/>
      <c r="L63" s="77"/>
    </row>
    <row r="64" spans="6:12" x14ac:dyDescent="0.3">
      <c r="F64" s="43"/>
      <c r="G64" s="40"/>
      <c r="H64" s="42"/>
      <c r="I64" s="42"/>
      <c r="J64" s="77"/>
      <c r="K64" s="77"/>
      <c r="L64" s="77"/>
    </row>
    <row r="65" spans="6:12" x14ac:dyDescent="0.3">
      <c r="F65" s="43"/>
      <c r="G65" s="40"/>
      <c r="H65" s="42"/>
      <c r="I65" s="42"/>
      <c r="J65" s="77"/>
      <c r="K65" s="77"/>
      <c r="L65" s="77"/>
    </row>
    <row r="66" spans="6:12" x14ac:dyDescent="0.3">
      <c r="F66" s="43"/>
      <c r="G66" s="40"/>
      <c r="H66" s="42"/>
      <c r="I66" s="42"/>
      <c r="J66" s="77"/>
      <c r="K66" s="77"/>
      <c r="L66" s="77"/>
    </row>
    <row r="67" spans="6:12" x14ac:dyDescent="0.3">
      <c r="F67" s="43"/>
      <c r="G67" s="40"/>
      <c r="H67" s="42"/>
      <c r="I67" s="42"/>
      <c r="J67" s="77"/>
      <c r="K67" s="77"/>
      <c r="L67" s="77"/>
    </row>
    <row r="68" spans="6:12" x14ac:dyDescent="0.3">
      <c r="F68" s="43"/>
      <c r="G68" s="40"/>
      <c r="H68" s="42"/>
      <c r="I68" s="42"/>
      <c r="J68" s="77"/>
      <c r="K68" s="77"/>
      <c r="L68" s="77"/>
    </row>
    <row r="69" spans="6:12" x14ac:dyDescent="0.3">
      <c r="F69" s="43"/>
      <c r="G69" s="40"/>
      <c r="H69" s="42"/>
      <c r="I69" s="42"/>
      <c r="J69" s="77"/>
      <c r="K69" s="77"/>
      <c r="L69" s="77"/>
    </row>
    <row r="70" spans="6:12" x14ac:dyDescent="0.3">
      <c r="F70" s="43"/>
      <c r="G70" s="40"/>
      <c r="H70" s="42"/>
      <c r="I70" s="42"/>
      <c r="J70" s="77"/>
      <c r="K70" s="77"/>
      <c r="L70" s="77"/>
    </row>
    <row r="71" spans="6:12" x14ac:dyDescent="0.3">
      <c r="F71" s="43"/>
      <c r="G71" s="40"/>
      <c r="H71" s="42"/>
      <c r="I71" s="42"/>
      <c r="J71" s="77"/>
      <c r="K71" s="77"/>
      <c r="L71" s="77"/>
    </row>
    <row r="72" spans="6:12" x14ac:dyDescent="0.3">
      <c r="F72" s="43"/>
      <c r="G72" s="40"/>
      <c r="H72" s="42"/>
      <c r="I72" s="42"/>
      <c r="J72" s="77"/>
      <c r="K72" s="77"/>
      <c r="L72" s="77"/>
    </row>
    <row r="73" spans="6:12" x14ac:dyDescent="0.3">
      <c r="F73" s="43"/>
      <c r="G73" s="40"/>
      <c r="H73" s="42"/>
      <c r="I73" s="42"/>
      <c r="J73" s="77"/>
      <c r="K73" s="77"/>
      <c r="L73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F8B7-DB32-46F0-8293-11834A85CDC1}">
  <dimension ref="A1:D40"/>
  <sheetViews>
    <sheetView topLeftCell="B9" workbookViewId="0">
      <selection sqref="A1:XFD1048576"/>
    </sheetView>
  </sheetViews>
  <sheetFormatPr defaultColWidth="9.1796875" defaultRowHeight="14" x14ac:dyDescent="0.3"/>
  <cols>
    <col min="1" max="1" width="2.1796875" style="23" customWidth="1"/>
    <col min="2" max="2" width="60.1796875" style="23" customWidth="1"/>
    <col min="3" max="3" width="15.453125" style="23" customWidth="1"/>
    <col min="4" max="4" width="39.54296875" style="23" customWidth="1"/>
    <col min="5" max="16384" width="9.1796875" style="23"/>
  </cols>
  <sheetData>
    <row r="1" spans="1:4" ht="15.5" x14ac:dyDescent="0.35">
      <c r="A1" s="21" t="s">
        <v>18</v>
      </c>
      <c r="B1" s="21"/>
      <c r="C1" s="21"/>
      <c r="D1" s="22"/>
    </row>
    <row r="2" spans="1:4" ht="15.5" x14ac:dyDescent="0.35">
      <c r="A2" s="22" t="s">
        <v>19</v>
      </c>
      <c r="B2" s="22"/>
      <c r="C2" s="22"/>
      <c r="D2" s="22"/>
    </row>
    <row r="3" spans="1:4" ht="15.5" x14ac:dyDescent="0.35">
      <c r="A3" s="22" t="s">
        <v>20</v>
      </c>
      <c r="B3" s="22"/>
      <c r="C3" s="22"/>
      <c r="D3" s="22"/>
    </row>
    <row r="4" spans="1:4" ht="15.5" x14ac:dyDescent="0.35">
      <c r="A4" s="22" t="s">
        <v>21</v>
      </c>
      <c r="B4" s="22"/>
      <c r="C4" s="22"/>
      <c r="D4" s="22"/>
    </row>
    <row r="5" spans="1:4" ht="15.5" x14ac:dyDescent="0.35">
      <c r="A5" s="22"/>
      <c r="B5" s="22"/>
      <c r="C5" s="22"/>
      <c r="D5" s="22"/>
    </row>
    <row r="6" spans="1:4" ht="15.5" x14ac:dyDescent="0.35">
      <c r="A6" s="22" t="s">
        <v>22</v>
      </c>
      <c r="B6" s="22"/>
      <c r="C6" s="22"/>
      <c r="D6" s="22"/>
    </row>
    <row r="7" spans="1:4" ht="15.5" x14ac:dyDescent="0.35">
      <c r="A7" s="22"/>
      <c r="B7" s="22"/>
      <c r="C7" s="22"/>
      <c r="D7" s="22"/>
    </row>
    <row r="8" spans="1:4" ht="15.5" x14ac:dyDescent="0.35">
      <c r="A8" s="22"/>
      <c r="B8" s="21" t="s">
        <v>23</v>
      </c>
      <c r="C8" s="24" t="s">
        <v>24</v>
      </c>
      <c r="D8" s="22"/>
    </row>
    <row r="9" spans="1:4" ht="15.5" x14ac:dyDescent="0.35">
      <c r="A9" s="22"/>
      <c r="B9" s="22" t="s">
        <v>25</v>
      </c>
      <c r="C9" s="26">
        <v>27000</v>
      </c>
      <c r="D9" s="22"/>
    </row>
    <row r="10" spans="1:4" ht="15.5" x14ac:dyDescent="0.35">
      <c r="A10" s="22"/>
      <c r="B10" s="22" t="s">
        <v>26</v>
      </c>
      <c r="C10" s="26">
        <v>25000</v>
      </c>
      <c r="D10" s="22"/>
    </row>
    <row r="11" spans="1:4" ht="15.5" x14ac:dyDescent="0.35">
      <c r="A11" s="22"/>
      <c r="B11" s="22" t="s">
        <v>27</v>
      </c>
      <c r="C11" s="26">
        <v>12500</v>
      </c>
      <c r="D11" s="22"/>
    </row>
    <row r="12" spans="1:4" ht="15.5" x14ac:dyDescent="0.35">
      <c r="A12" s="22"/>
      <c r="B12" s="22" t="s">
        <v>28</v>
      </c>
      <c r="C12" s="26">
        <v>75000</v>
      </c>
      <c r="D12" s="27"/>
    </row>
    <row r="13" spans="1:4" ht="15.5" x14ac:dyDescent="0.35">
      <c r="A13" s="22"/>
      <c r="B13" s="22" t="s">
        <v>29</v>
      </c>
      <c r="C13" s="26">
        <v>18000</v>
      </c>
      <c r="D13" s="22"/>
    </row>
    <row r="14" spans="1:4" ht="17" x14ac:dyDescent="0.5">
      <c r="A14" s="22"/>
      <c r="B14" s="22" t="s">
        <v>30</v>
      </c>
      <c r="C14" s="29">
        <v>65000</v>
      </c>
      <c r="D14" s="22"/>
    </row>
    <row r="15" spans="1:4" ht="18" x14ac:dyDescent="0.6">
      <c r="A15" s="22"/>
      <c r="B15" s="21" t="s">
        <v>31</v>
      </c>
      <c r="C15" s="30">
        <f>SUM(C9:C14)</f>
        <v>222500</v>
      </c>
      <c r="D15" s="22"/>
    </row>
    <row r="16" spans="1:4" ht="15.5" x14ac:dyDescent="0.35">
      <c r="A16" s="22"/>
      <c r="B16" s="22"/>
      <c r="C16" s="22"/>
      <c r="D16" s="22"/>
    </row>
    <row r="17" spans="1:4" ht="15.5" x14ac:dyDescent="0.35">
      <c r="A17" s="22"/>
      <c r="B17" s="21" t="s">
        <v>32</v>
      </c>
      <c r="C17" s="22"/>
      <c r="D17" s="22"/>
    </row>
    <row r="18" spans="1:4" ht="15.5" x14ac:dyDescent="0.35">
      <c r="A18" s="22"/>
      <c r="B18" s="22" t="s">
        <v>25</v>
      </c>
      <c r="C18" s="28">
        <v>32000</v>
      </c>
      <c r="D18" s="22"/>
    </row>
    <row r="19" spans="1:4" ht="15.5" x14ac:dyDescent="0.35">
      <c r="A19" s="22"/>
      <c r="B19" s="22" t="s">
        <v>26</v>
      </c>
      <c r="C19" s="28">
        <v>25000</v>
      </c>
      <c r="D19" s="22"/>
    </row>
    <row r="20" spans="1:4" ht="15.5" x14ac:dyDescent="0.35">
      <c r="A20" s="22"/>
      <c r="B20" s="22" t="s">
        <v>27</v>
      </c>
      <c r="C20" s="28">
        <v>18000</v>
      </c>
      <c r="D20" s="22"/>
    </row>
    <row r="21" spans="1:4" ht="15.5" x14ac:dyDescent="0.35">
      <c r="A21" s="22"/>
      <c r="B21" s="22" t="s">
        <v>28</v>
      </c>
      <c r="C21" s="28">
        <v>75000</v>
      </c>
      <c r="D21" s="22"/>
    </row>
    <row r="22" spans="1:4" ht="15.5" x14ac:dyDescent="0.35">
      <c r="A22" s="22"/>
      <c r="B22" s="22" t="s">
        <v>29</v>
      </c>
      <c r="C22" s="28">
        <v>20000</v>
      </c>
      <c r="D22" s="22"/>
    </row>
    <row r="23" spans="1:4" ht="15.5" x14ac:dyDescent="0.35">
      <c r="A23" s="22"/>
      <c r="B23" s="22" t="s">
        <v>30</v>
      </c>
      <c r="C23" s="31">
        <v>65000</v>
      </c>
      <c r="D23" s="22"/>
    </row>
    <row r="24" spans="1:4" ht="15.5" x14ac:dyDescent="0.35">
      <c r="A24" s="22"/>
      <c r="B24" s="21" t="s">
        <v>31</v>
      </c>
      <c r="C24" s="32">
        <f>SUM(C18:C23)</f>
        <v>235000</v>
      </c>
      <c r="D24" s="22"/>
    </row>
    <row r="25" spans="1:4" ht="15.5" x14ac:dyDescent="0.35">
      <c r="A25" s="22"/>
      <c r="B25" s="22"/>
      <c r="C25" s="22"/>
      <c r="D25" s="22"/>
    </row>
    <row r="26" spans="1:4" ht="15.5" x14ac:dyDescent="0.35">
      <c r="A26" s="21" t="s">
        <v>33</v>
      </c>
      <c r="B26" s="22"/>
      <c r="C26" s="22"/>
      <c r="D26" s="22"/>
    </row>
    <row r="27" spans="1:4" ht="15.5" x14ac:dyDescent="0.35">
      <c r="A27" s="22" t="s">
        <v>34</v>
      </c>
      <c r="B27" s="22"/>
      <c r="C27" s="22"/>
      <c r="D27" s="22"/>
    </row>
    <row r="28" spans="1:4" ht="15.5" x14ac:dyDescent="0.35">
      <c r="A28" s="22" t="s">
        <v>35</v>
      </c>
      <c r="B28" s="22"/>
      <c r="C28" s="22"/>
      <c r="D28" s="22"/>
    </row>
    <row r="29" spans="1:4" ht="15.5" x14ac:dyDescent="0.35">
      <c r="A29" s="22" t="s">
        <v>36</v>
      </c>
      <c r="B29" s="22"/>
      <c r="C29" s="22"/>
      <c r="D29" s="22"/>
    </row>
    <row r="30" spans="1:4" ht="15.5" x14ac:dyDescent="0.35">
      <c r="A30" s="22" t="s">
        <v>37</v>
      </c>
      <c r="B30" s="22"/>
      <c r="C30" s="22"/>
      <c r="D30" s="22"/>
    </row>
    <row r="31" spans="1:4" ht="15.5" x14ac:dyDescent="0.35">
      <c r="A31" s="22" t="s">
        <v>38</v>
      </c>
      <c r="B31" s="22"/>
      <c r="C31" s="22"/>
      <c r="D31" s="22"/>
    </row>
    <row r="32" spans="1:4" ht="15.5" x14ac:dyDescent="0.35">
      <c r="A32" s="22"/>
      <c r="B32" s="22"/>
      <c r="C32" s="22"/>
      <c r="D32" s="22"/>
    </row>
    <row r="33" spans="1:4" ht="15.5" x14ac:dyDescent="0.35">
      <c r="A33" s="21" t="s">
        <v>0</v>
      </c>
      <c r="B33" s="22"/>
      <c r="C33" s="22"/>
      <c r="D33" s="22"/>
    </row>
    <row r="34" spans="1:4" ht="15.5" x14ac:dyDescent="0.35">
      <c r="A34" s="22" t="s">
        <v>39</v>
      </c>
      <c r="B34" s="22"/>
      <c r="C34" s="22"/>
      <c r="D34" s="22"/>
    </row>
    <row r="35" spans="1:4" ht="15.5" x14ac:dyDescent="0.35">
      <c r="A35" s="22"/>
      <c r="B35" s="22"/>
      <c r="C35" s="22"/>
      <c r="D35" s="22"/>
    </row>
    <row r="36" spans="1:4" ht="15.5" x14ac:dyDescent="0.35">
      <c r="A36" s="22" t="s">
        <v>40</v>
      </c>
      <c r="B36" s="22"/>
      <c r="C36" s="22"/>
      <c r="D36" s="22"/>
    </row>
    <row r="37" spans="1:4" ht="15.5" x14ac:dyDescent="0.35">
      <c r="A37" s="22"/>
      <c r="B37" s="22"/>
      <c r="C37" s="22"/>
      <c r="D37" s="22"/>
    </row>
    <row r="38" spans="1:4" ht="15.5" x14ac:dyDescent="0.35">
      <c r="A38" s="22" t="s">
        <v>41</v>
      </c>
      <c r="B38" s="22"/>
      <c r="C38" s="22"/>
      <c r="D38" s="22"/>
    </row>
    <row r="39" spans="1:4" ht="15.5" x14ac:dyDescent="0.35">
      <c r="A39" s="22"/>
      <c r="B39" s="22"/>
      <c r="C39" s="22"/>
      <c r="D39" s="22"/>
    </row>
    <row r="40" spans="1:4" ht="15.5" x14ac:dyDescent="0.35">
      <c r="A40" s="22" t="s">
        <v>42</v>
      </c>
      <c r="B40" s="22"/>
      <c r="C40" s="22"/>
      <c r="D40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B0C6-2739-4D56-88BC-06C02AC4D8FA}">
  <dimension ref="A1:I50"/>
  <sheetViews>
    <sheetView workbookViewId="0">
      <selection activeCell="B43" sqref="B43"/>
    </sheetView>
  </sheetViews>
  <sheetFormatPr defaultRowHeight="14.5" x14ac:dyDescent="0.35"/>
  <cols>
    <col min="1" max="1" width="47.26953125" customWidth="1"/>
    <col min="2" max="2" width="12.1796875" customWidth="1"/>
    <col min="3" max="3" width="16.453125" bestFit="1" customWidth="1"/>
    <col min="4" max="4" width="14.81640625" bestFit="1" customWidth="1"/>
    <col min="5" max="5" width="12" bestFit="1" customWidth="1"/>
  </cols>
  <sheetData>
    <row r="1" spans="1:9" ht="15.5" x14ac:dyDescent="0.35">
      <c r="A1" s="1"/>
      <c r="B1" s="1"/>
      <c r="C1" s="5"/>
      <c r="D1" s="6"/>
      <c r="E1" s="1"/>
      <c r="F1" s="1"/>
    </row>
    <row r="2" spans="1:9" ht="15.5" x14ac:dyDescent="0.35">
      <c r="A2" s="1"/>
      <c r="B2" s="1"/>
      <c r="C2" s="34"/>
      <c r="D2" s="6"/>
      <c r="E2" s="1"/>
      <c r="F2" s="1"/>
    </row>
    <row r="3" spans="1:9" x14ac:dyDescent="0.35">
      <c r="A3" s="113" t="s">
        <v>46</v>
      </c>
      <c r="B3" s="113"/>
      <c r="C3" s="113"/>
      <c r="D3" s="113"/>
      <c r="E3" s="113"/>
      <c r="F3" s="113"/>
      <c r="G3" s="113"/>
      <c r="H3" s="113"/>
      <c r="I3" s="113"/>
    </row>
    <row r="4" spans="1:9" x14ac:dyDescent="0.35">
      <c r="A4" s="9" t="s">
        <v>47</v>
      </c>
      <c r="B4" s="35"/>
      <c r="C4" s="35"/>
      <c r="D4" s="35"/>
      <c r="E4" s="35"/>
      <c r="F4" s="35"/>
      <c r="G4" s="35"/>
      <c r="H4" s="35"/>
      <c r="I4" s="35"/>
    </row>
    <row r="5" spans="1:9" x14ac:dyDescent="0.35">
      <c r="A5" s="10" t="s">
        <v>48</v>
      </c>
      <c r="B5" s="35"/>
      <c r="C5" s="35"/>
      <c r="D5" s="35"/>
      <c r="E5" s="35"/>
      <c r="F5" s="35"/>
      <c r="G5" s="35"/>
      <c r="H5" s="35"/>
      <c r="I5" s="35"/>
    </row>
    <row r="6" spans="1:9" x14ac:dyDescent="0.35">
      <c r="A6" s="36" t="s">
        <v>49</v>
      </c>
      <c r="B6" s="37">
        <v>5000</v>
      </c>
      <c r="C6" s="35"/>
      <c r="D6" s="35"/>
      <c r="E6" s="35"/>
      <c r="F6" s="35"/>
      <c r="G6" s="35"/>
      <c r="H6" s="35"/>
      <c r="I6" s="35"/>
    </row>
    <row r="7" spans="1:9" x14ac:dyDescent="0.35">
      <c r="A7" s="36" t="s">
        <v>50</v>
      </c>
      <c r="B7" s="36">
        <v>60</v>
      </c>
      <c r="C7" s="35"/>
      <c r="D7" s="35"/>
      <c r="E7" s="35"/>
      <c r="F7" s="35"/>
      <c r="G7" s="35"/>
      <c r="H7" s="35"/>
      <c r="I7" s="35"/>
    </row>
    <row r="8" spans="1:9" x14ac:dyDescent="0.35">
      <c r="A8" s="36" t="s">
        <v>51</v>
      </c>
      <c r="B8" s="36">
        <v>40</v>
      </c>
      <c r="C8" s="35"/>
      <c r="D8" s="35"/>
      <c r="E8" s="35"/>
      <c r="F8" s="35"/>
      <c r="G8" s="35"/>
      <c r="H8" s="35"/>
      <c r="I8" s="35"/>
    </row>
    <row r="9" spans="1:9" x14ac:dyDescent="0.35">
      <c r="A9" s="36" t="s">
        <v>52</v>
      </c>
      <c r="B9" s="36">
        <v>100000</v>
      </c>
      <c r="C9" s="35"/>
      <c r="D9" s="35"/>
      <c r="E9" s="35"/>
      <c r="F9" s="35"/>
      <c r="G9" s="35"/>
      <c r="H9" s="35"/>
      <c r="I9" s="35"/>
    </row>
    <row r="10" spans="1:9" x14ac:dyDescent="0.35">
      <c r="A10" s="9"/>
      <c r="B10" s="35"/>
      <c r="C10" s="35"/>
      <c r="D10" s="35"/>
      <c r="E10" s="35"/>
      <c r="F10" s="35"/>
      <c r="G10" s="35"/>
      <c r="H10" s="35"/>
      <c r="I10" s="35"/>
    </row>
    <row r="11" spans="1:9" x14ac:dyDescent="0.35">
      <c r="A11" s="9" t="s">
        <v>53</v>
      </c>
      <c r="B11" s="35"/>
      <c r="C11" s="35"/>
      <c r="D11" s="35"/>
      <c r="E11" s="35"/>
      <c r="F11" s="35"/>
      <c r="G11" s="35"/>
      <c r="H11" s="35"/>
      <c r="I11" s="35"/>
    </row>
    <row r="12" spans="1:9" x14ac:dyDescent="0.35">
      <c r="A12" s="9"/>
      <c r="B12" s="35"/>
      <c r="C12" s="35"/>
      <c r="D12" s="35"/>
      <c r="E12" s="35"/>
      <c r="F12" s="35"/>
      <c r="G12" s="35"/>
      <c r="H12" s="9"/>
      <c r="I12" s="9"/>
    </row>
    <row r="13" spans="1:9" x14ac:dyDescent="0.35">
      <c r="A13" s="38" t="str">
        <f t="shared" ref="A13:B16" si="0">A6</f>
        <v>Units Sold</v>
      </c>
      <c r="B13" s="39">
        <f t="shared" si="0"/>
        <v>5000</v>
      </c>
      <c r="C13" s="35"/>
      <c r="D13" s="35"/>
      <c r="E13" s="35"/>
      <c r="G13" s="35"/>
      <c r="H13" s="35"/>
      <c r="I13" s="35"/>
    </row>
    <row r="14" spans="1:9" x14ac:dyDescent="0.35">
      <c r="A14" s="38" t="str">
        <f t="shared" si="0"/>
        <v>Price per Unit(sh)</v>
      </c>
      <c r="B14" s="40">
        <f t="shared" si="0"/>
        <v>60</v>
      </c>
      <c r="C14" s="35"/>
      <c r="D14" s="35"/>
      <c r="E14" s="35"/>
      <c r="F14" s="9"/>
      <c r="G14" s="35"/>
      <c r="H14" s="35"/>
      <c r="I14" s="35"/>
    </row>
    <row r="15" spans="1:9" x14ac:dyDescent="0.35">
      <c r="A15" s="38" t="str">
        <f t="shared" si="0"/>
        <v>VariableCost per Unit(sh)</v>
      </c>
      <c r="B15" s="40">
        <f t="shared" si="0"/>
        <v>40</v>
      </c>
      <c r="C15" s="35"/>
      <c r="D15" s="35"/>
      <c r="E15" s="35"/>
      <c r="F15" s="9"/>
      <c r="G15" s="35"/>
      <c r="H15" s="35"/>
      <c r="I15" s="35"/>
    </row>
    <row r="16" spans="1:9" x14ac:dyDescent="0.35">
      <c r="A16" s="38" t="str">
        <f t="shared" si="0"/>
        <v>Fixed Costs(sh)</v>
      </c>
      <c r="B16" s="40">
        <f t="shared" si="0"/>
        <v>100000</v>
      </c>
      <c r="C16" s="35"/>
      <c r="D16" s="35"/>
      <c r="E16" s="35"/>
      <c r="F16" s="9"/>
      <c r="G16" s="35"/>
      <c r="H16" s="35"/>
      <c r="I16" s="35"/>
    </row>
    <row r="17" spans="1:9" x14ac:dyDescent="0.35">
      <c r="A17" s="9"/>
      <c r="B17" s="40"/>
      <c r="C17" s="35"/>
      <c r="D17" s="35"/>
      <c r="E17" s="35"/>
      <c r="F17" s="35"/>
      <c r="G17" s="35"/>
      <c r="H17" s="35"/>
      <c r="I17" s="35"/>
    </row>
    <row r="18" spans="1:9" x14ac:dyDescent="0.35">
      <c r="A18" s="113" t="s">
        <v>54</v>
      </c>
      <c r="B18" s="113"/>
      <c r="C18" s="113"/>
      <c r="D18" s="113"/>
      <c r="E18" s="113"/>
      <c r="F18" s="113"/>
      <c r="G18" s="113"/>
      <c r="H18" s="113"/>
      <c r="I18" s="113"/>
    </row>
    <row r="19" spans="1:9" x14ac:dyDescent="0.35">
      <c r="A19" s="9" t="s">
        <v>55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35">
      <c r="A20" s="9" t="s">
        <v>56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9"/>
      <c r="B21" s="35"/>
      <c r="C21" s="35"/>
      <c r="D21" s="35"/>
      <c r="E21" s="35"/>
      <c r="F21" s="35"/>
      <c r="G21" s="35"/>
      <c r="H21" s="35"/>
      <c r="I21" s="35"/>
    </row>
    <row r="22" spans="1:9" x14ac:dyDescent="0.35">
      <c r="A22" s="10" t="s">
        <v>57</v>
      </c>
      <c r="B22" s="41" t="s">
        <v>58</v>
      </c>
      <c r="C22" s="35"/>
      <c r="D22" s="35"/>
      <c r="E22" s="35"/>
      <c r="F22" s="35"/>
      <c r="G22" s="35"/>
      <c r="H22" s="35"/>
      <c r="I22" s="35"/>
    </row>
    <row r="23" spans="1:9" x14ac:dyDescent="0.35">
      <c r="A23" s="9" t="s">
        <v>3</v>
      </c>
      <c r="B23" s="35">
        <v>10000</v>
      </c>
      <c r="C23" s="35"/>
      <c r="D23" s="35"/>
      <c r="E23" s="35"/>
      <c r="F23" s="35"/>
      <c r="G23" s="35"/>
      <c r="H23" s="35"/>
      <c r="I23" s="35"/>
    </row>
    <row r="24" spans="1:9" x14ac:dyDescent="0.35">
      <c r="A24" s="9" t="s">
        <v>4</v>
      </c>
      <c r="B24" s="35">
        <v>12000</v>
      </c>
      <c r="C24" s="35"/>
      <c r="D24" s="35"/>
      <c r="E24" s="35"/>
      <c r="F24" s="35"/>
      <c r="G24" s="35"/>
      <c r="H24" s="35"/>
      <c r="I24" s="35"/>
    </row>
    <row r="25" spans="1:9" x14ac:dyDescent="0.35">
      <c r="A25" s="9" t="s">
        <v>5</v>
      </c>
      <c r="B25" s="35">
        <v>14000</v>
      </c>
      <c r="C25" s="35"/>
      <c r="D25" s="35"/>
      <c r="E25" s="35"/>
      <c r="F25" s="35"/>
      <c r="G25" s="35"/>
      <c r="H25" s="35"/>
      <c r="I25" s="35"/>
    </row>
    <row r="26" spans="1:9" x14ac:dyDescent="0.35">
      <c r="A26" s="9" t="s">
        <v>59</v>
      </c>
      <c r="B26" s="35">
        <v>16000</v>
      </c>
      <c r="C26" s="35"/>
      <c r="D26" s="35"/>
      <c r="E26" s="35"/>
      <c r="F26" s="35"/>
      <c r="G26" s="35"/>
      <c r="H26" s="35"/>
      <c r="I26" s="35"/>
    </row>
    <row r="27" spans="1:9" x14ac:dyDescent="0.35">
      <c r="A27" s="9" t="s">
        <v>60</v>
      </c>
      <c r="B27" s="35">
        <v>18000</v>
      </c>
      <c r="C27" s="35"/>
      <c r="D27" s="35"/>
      <c r="E27" s="35"/>
      <c r="F27" s="35"/>
      <c r="G27" s="35"/>
      <c r="H27" s="35"/>
      <c r="I27" s="35"/>
    </row>
    <row r="28" spans="1:9" x14ac:dyDescent="0.35">
      <c r="A28" s="9" t="s">
        <v>61</v>
      </c>
      <c r="B28" s="35">
        <v>20000</v>
      </c>
      <c r="C28" s="35"/>
      <c r="D28" s="35"/>
      <c r="E28" s="35"/>
      <c r="F28" s="35"/>
      <c r="G28" s="35"/>
      <c r="H28" s="35"/>
      <c r="I28" s="35"/>
    </row>
    <row r="29" spans="1:9" x14ac:dyDescent="0.35">
      <c r="A29" s="9"/>
      <c r="B29" s="35"/>
      <c r="C29" s="35"/>
      <c r="D29" s="35"/>
      <c r="E29" s="35"/>
      <c r="F29" s="35"/>
      <c r="G29" s="35"/>
      <c r="H29" s="35"/>
      <c r="I29" s="35"/>
    </row>
    <row r="30" spans="1:9" x14ac:dyDescent="0.35">
      <c r="A30" s="10" t="s">
        <v>1</v>
      </c>
      <c r="B30" s="35"/>
      <c r="C30" s="35"/>
      <c r="D30" s="35"/>
      <c r="E30" s="35"/>
      <c r="F30" s="35"/>
      <c r="G30" s="35"/>
      <c r="H30" s="35"/>
      <c r="I30" s="35"/>
    </row>
    <row r="31" spans="1:9" x14ac:dyDescent="0.35">
      <c r="A31" s="9" t="s">
        <v>62</v>
      </c>
      <c r="B31" s="23"/>
      <c r="C31" s="23"/>
      <c r="D31" s="23"/>
      <c r="E31" s="23"/>
      <c r="F31" s="23"/>
      <c r="G31" s="23"/>
      <c r="H31" s="23"/>
      <c r="I31" s="23"/>
    </row>
    <row r="32" spans="1:9" x14ac:dyDescent="0.35">
      <c r="A32" s="9" t="s">
        <v>63</v>
      </c>
      <c r="B32" s="42"/>
      <c r="C32" s="23"/>
      <c r="D32" s="23"/>
      <c r="E32" s="23"/>
      <c r="F32" s="23"/>
      <c r="G32" s="23"/>
      <c r="H32" s="23"/>
      <c r="I32" s="23"/>
    </row>
    <row r="33" spans="1:9" x14ac:dyDescent="0.35">
      <c r="A33" s="9" t="s">
        <v>64</v>
      </c>
      <c r="B33" s="42"/>
      <c r="C33" s="23"/>
      <c r="D33" s="23"/>
      <c r="E33" s="23"/>
      <c r="F33" s="23"/>
      <c r="G33" s="23"/>
      <c r="H33" s="23"/>
      <c r="I33" s="23"/>
    </row>
    <row r="34" spans="1:9" x14ac:dyDescent="0.35">
      <c r="A34" s="9" t="s">
        <v>65</v>
      </c>
      <c r="B34" s="42"/>
      <c r="C34" s="23"/>
      <c r="D34" s="23"/>
      <c r="E34" s="23"/>
      <c r="F34" s="23"/>
      <c r="G34" s="23"/>
      <c r="H34" s="23"/>
      <c r="I34" s="23"/>
    </row>
    <row r="35" spans="1:9" x14ac:dyDescent="0.35">
      <c r="A35" s="9" t="s">
        <v>66</v>
      </c>
      <c r="B35" s="43"/>
      <c r="C35" s="44"/>
      <c r="D35" s="23"/>
      <c r="E35" s="23"/>
      <c r="F35" s="23"/>
      <c r="G35" s="23"/>
      <c r="H35" s="23"/>
      <c r="I35" s="23"/>
    </row>
    <row r="36" spans="1:9" x14ac:dyDescent="0.35">
      <c r="A36" s="9" t="s">
        <v>67</v>
      </c>
      <c r="B36" s="43"/>
      <c r="C36" s="44"/>
      <c r="D36" s="23"/>
      <c r="E36" s="23"/>
      <c r="F36" s="23"/>
      <c r="G36" s="23"/>
      <c r="H36" s="23"/>
      <c r="I36" s="23"/>
    </row>
    <row r="37" spans="1:9" x14ac:dyDescent="0.35">
      <c r="A37" s="113" t="s">
        <v>70</v>
      </c>
      <c r="B37" s="113"/>
      <c r="C37" s="113"/>
      <c r="D37" s="113"/>
      <c r="E37" s="113"/>
      <c r="F37" s="113"/>
      <c r="G37" s="113"/>
      <c r="H37" s="113"/>
      <c r="I37" s="113"/>
    </row>
    <row r="38" spans="1:9" x14ac:dyDescent="0.35">
      <c r="A38" s="9" t="s">
        <v>68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35">
      <c r="A39" s="9" t="s">
        <v>69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35">
      <c r="A40" s="23"/>
      <c r="B40" s="23"/>
      <c r="C40" s="23"/>
      <c r="D40" s="23"/>
      <c r="E40" s="23"/>
      <c r="F40" s="23"/>
      <c r="G40" s="23"/>
      <c r="H40" s="23"/>
      <c r="I40" s="23"/>
    </row>
    <row r="41" spans="1:9" x14ac:dyDescent="0.35">
      <c r="A41" s="25" t="s">
        <v>1</v>
      </c>
      <c r="B41" s="23"/>
      <c r="C41" s="23"/>
      <c r="D41" s="23"/>
      <c r="E41" s="23"/>
      <c r="F41" s="23"/>
      <c r="G41" s="23"/>
      <c r="H41" s="23"/>
      <c r="I41" s="23"/>
    </row>
    <row r="42" spans="1:9" x14ac:dyDescent="0.35">
      <c r="A42" s="9" t="s">
        <v>71</v>
      </c>
      <c r="B42" s="9"/>
      <c r="C42" s="9"/>
      <c r="D42" s="9"/>
      <c r="E42" s="9"/>
      <c r="F42" s="9"/>
      <c r="G42" s="9"/>
      <c r="H42" s="9"/>
      <c r="I42" s="9"/>
    </row>
    <row r="43" spans="1:9" x14ac:dyDescent="0.35">
      <c r="A43" s="9" t="s">
        <v>72</v>
      </c>
      <c r="B43" s="9"/>
      <c r="C43" s="9"/>
      <c r="D43" s="9"/>
      <c r="E43" s="9"/>
      <c r="F43" s="9"/>
      <c r="G43" s="9"/>
      <c r="H43" s="9"/>
      <c r="I43" s="9"/>
    </row>
    <row r="45" spans="1:9" x14ac:dyDescent="0.35">
      <c r="D45" s="45"/>
    </row>
    <row r="46" spans="1:9" x14ac:dyDescent="0.35">
      <c r="D46" s="45"/>
    </row>
    <row r="47" spans="1:9" x14ac:dyDescent="0.35">
      <c r="D47" s="45"/>
    </row>
    <row r="48" spans="1:9" x14ac:dyDescent="0.35">
      <c r="D48" s="45"/>
    </row>
    <row r="49" spans="4:4" x14ac:dyDescent="0.35">
      <c r="D49" s="45"/>
    </row>
    <row r="50" spans="4:4" x14ac:dyDescent="0.35">
      <c r="D50" s="45"/>
    </row>
  </sheetData>
  <mergeCells count="3">
    <mergeCell ref="A3:I3"/>
    <mergeCell ref="A18:I18"/>
    <mergeCell ref="A37:I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6189-AD2F-4F6C-91ED-F117CDBED4F8}">
  <dimension ref="A1"/>
  <sheetViews>
    <sheetView topLeftCell="A22" workbookViewId="0">
      <selection activeCell="N13" sqref="N1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436-D311-4C5E-BFF5-67B8220AF9B1}">
  <dimension ref="A1"/>
  <sheetViews>
    <sheetView topLeftCell="A16" workbookViewId="0">
      <selection activeCell="N8" sqref="N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BDA DECEMBER 2022 Q25</vt:lpstr>
      <vt:lpstr>BDA APRIL 2023 Q22</vt:lpstr>
      <vt:lpstr>BDA AUGUST 2023 Q23</vt:lpstr>
      <vt:lpstr>BDA DECEMBER 2023 Q23</vt:lpstr>
      <vt:lpstr>BDA APRIL 2024 Q23</vt:lpstr>
      <vt:lpstr>BDA AUGUST 2024 Q23</vt:lpstr>
      <vt:lpstr>BEP ANALYSIS</vt:lpstr>
      <vt:lpstr>FUNCTIONAL BUDGET</vt:lpstr>
      <vt:lpstr>CASH BUDGET</vt:lpstr>
      <vt:lpstr>FLEXED BUDGET AND VARIANCES Q1</vt:lpstr>
      <vt:lpstr>FLEXED BUDGET AND VARIANCES Q2</vt:lpstr>
      <vt:lpstr>BDA DECEMBER 2024 Q23</vt:lpstr>
      <vt:lpstr>FMDA AUGUST 2024 Q21b</vt:lpstr>
      <vt:lpstr>BDA APRIL 2025 Q23</vt:lpstr>
      <vt:lpstr>BDA AUGUST 2025 Q23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OMONDI OTIENO</cp:lastModifiedBy>
  <dcterms:created xsi:type="dcterms:W3CDTF">2024-10-28T14:31:19Z</dcterms:created>
  <dcterms:modified xsi:type="dcterms:W3CDTF">2025-11-10T13:54:25Z</dcterms:modified>
</cp:coreProperties>
</file>